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4"/>
  <workbookPr/>
  <mc:AlternateContent xmlns:mc="http://schemas.openxmlformats.org/markup-compatibility/2006">
    <mc:Choice Requires="x15">
      <x15ac:absPath xmlns:x15ac="http://schemas.microsoft.com/office/spreadsheetml/2010/11/ac" url="C:\Users\Conta\Documents\JUNTA k\PRESUPUESTO\PRESUPUESTO 2025\"/>
    </mc:Choice>
  </mc:AlternateContent>
  <xr:revisionPtr revIDLastSave="19" documentId="13_ncr:1_{5854A806-C572-4268-B518-208D30298819}" xr6:coauthVersionLast="47" xr6:coauthVersionMax="47" xr10:uidLastSave="{CE75D57A-FC47-47F2-B884-206E1A7331EC}"/>
  <bookViews>
    <workbookView xWindow="-120" yWindow="-120" windowWidth="29040" windowHeight="15720" xr2:uid="{B7175E3B-AD30-48B3-9858-24ECB7EF2E12}"/>
  </bookViews>
  <sheets>
    <sheet name="2025" sheetId="1" r:id="rId1"/>
    <sheet name="Hoja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8" i="1" l="1"/>
  <c r="B47" i="1"/>
  <c r="B35" i="1"/>
  <c r="B25" i="1"/>
  <c r="C95" i="1"/>
  <c r="B97" i="1"/>
  <c r="C70" i="1"/>
  <c r="C75" i="1"/>
  <c r="B37" i="1"/>
  <c r="B31" i="1" s="1"/>
  <c r="B38" i="1"/>
  <c r="C17" i="1"/>
  <c r="B99" i="1" l="1"/>
  <c r="B98" i="1"/>
  <c r="B96" i="1"/>
  <c r="B82" i="1"/>
  <c r="B81" i="1"/>
  <c r="B80" i="1"/>
  <c r="B79" i="1"/>
  <c r="B78" i="1"/>
  <c r="B77" i="1"/>
  <c r="B76" i="1"/>
  <c r="B74" i="1"/>
  <c r="B73" i="1" s="1"/>
  <c r="C73" i="1"/>
  <c r="B72" i="1"/>
  <c r="B71" i="1"/>
  <c r="B69" i="1"/>
  <c r="B68" i="1" s="1"/>
  <c r="C68" i="1"/>
  <c r="B67" i="1"/>
  <c r="B66" i="1"/>
  <c r="C65" i="1"/>
  <c r="B64" i="1"/>
  <c r="B63" i="1"/>
  <c r="B62" i="1"/>
  <c r="C61" i="1"/>
  <c r="B60" i="1"/>
  <c r="B59" i="1" s="1"/>
  <c r="C59" i="1"/>
  <c r="B58" i="1"/>
  <c r="B57" i="1"/>
  <c r="B56" i="1"/>
  <c r="B55" i="1"/>
  <c r="B54" i="1"/>
  <c r="B53" i="1"/>
  <c r="B52" i="1"/>
  <c r="C51" i="1"/>
  <c r="B50" i="1"/>
  <c r="C49" i="1"/>
  <c r="C47" i="1"/>
  <c r="B46" i="1"/>
  <c r="B42" i="1"/>
  <c r="B41" i="1"/>
  <c r="B40" i="1" s="1"/>
  <c r="C36" i="1"/>
  <c r="C34" i="1"/>
  <c r="C33" i="1"/>
  <c r="C32" i="1"/>
  <c r="C29" i="1"/>
  <c r="B29" i="1" s="1"/>
  <c r="B17" i="1"/>
  <c r="B10" i="1"/>
  <c r="C9" i="1"/>
  <c r="B8" i="1"/>
  <c r="C7" i="1"/>
  <c r="B6" i="1"/>
  <c r="B13" i="1" s="1"/>
  <c r="B75" i="1" l="1"/>
  <c r="C45" i="1"/>
  <c r="B61" i="1"/>
  <c r="B70" i="1"/>
  <c r="C31" i="1"/>
  <c r="C13" i="1"/>
  <c r="C11" i="1"/>
  <c r="B45" i="1"/>
  <c r="B65" i="1"/>
  <c r="B95" i="1"/>
  <c r="B12" i="1"/>
  <c r="C12" i="1" s="1"/>
  <c r="C40" i="1"/>
  <c r="B7" i="1"/>
  <c r="B11" i="1" s="1"/>
  <c r="B100" i="1" l="1"/>
  <c r="C100" i="1"/>
  <c r="B14" i="1"/>
  <c r="C14" i="1"/>
  <c r="B102" i="1" l="1"/>
  <c r="C102" i="1"/>
  <c r="C105" i="1" s="1"/>
  <c r="B105" i="1"/>
</calcChain>
</file>

<file path=xl/sharedStrings.xml><?xml version="1.0" encoding="utf-8"?>
<sst xmlns="http://schemas.openxmlformats.org/spreadsheetml/2006/main" count="89" uniqueCount="87">
  <si>
    <t>PRESUPUESTO  AÑO 2025</t>
  </si>
  <si>
    <t>CONCEPTO</t>
  </si>
  <si>
    <t>INGRESOS OPERACIONALES</t>
  </si>
  <si>
    <t>PRESUPUESTO MENSUAL</t>
  </si>
  <si>
    <t>PRESUPUESTO ANUAL</t>
  </si>
  <si>
    <t xml:space="preserve">Por solicitud de calificación (1640 casos del 2025 por valor de $ 1.423,500 + 460 casos del 2024  por  1.300.000) , 175 casos mensuales </t>
  </si>
  <si>
    <t>OTROS INGRESOS</t>
  </si>
  <si>
    <t>Recuperacionespor casos no dictaminados*(15)</t>
  </si>
  <si>
    <t>Rendimiento financiero</t>
  </si>
  <si>
    <t xml:space="preserve">Diversos - </t>
  </si>
  <si>
    <t>TOTAL INGRESOS</t>
  </si>
  <si>
    <t>MENOS COSTO DE PRESTACION DE SERVICIO</t>
  </si>
  <si>
    <t>Honorarios de calificación (60% de  ingresos operacionales)</t>
  </si>
  <si>
    <t>DISPONIBLE PARA GASTOS ADMINISTRATIVOS</t>
  </si>
  <si>
    <t>GASTOS</t>
  </si>
  <si>
    <t>GASTOS DE PERSONAL</t>
  </si>
  <si>
    <t>Sueldos y Salarios</t>
  </si>
  <si>
    <t>Auxilio de Transporte</t>
  </si>
  <si>
    <t>Cesantias</t>
  </si>
  <si>
    <t>Intereses Sobre Cesantias</t>
  </si>
  <si>
    <t>Prima de Servicios</t>
  </si>
  <si>
    <t>Vacaciones</t>
  </si>
  <si>
    <t>Dotaciones</t>
  </si>
  <si>
    <t>Capacitaciones</t>
  </si>
  <si>
    <t>Aportes ARL, EPS, Pension</t>
  </si>
  <si>
    <t>Aportes Parafiscales</t>
  </si>
  <si>
    <t>SISTEMA DE GESTION EN SALUD Y SEGURIDAD EN EL TRABAJO</t>
  </si>
  <si>
    <t xml:space="preserve">HONORARIOS </t>
  </si>
  <si>
    <t>Revisoria Fiscal</t>
  </si>
  <si>
    <t>Asesoria Juridica (2)</t>
  </si>
  <si>
    <t>Contador</t>
  </si>
  <si>
    <t xml:space="preserve">Gestión de Calidad </t>
  </si>
  <si>
    <t>Gestión de seguridad y salud en el trabajo</t>
  </si>
  <si>
    <t>Asesoría en Gestion Fiscal</t>
  </si>
  <si>
    <t>Asesoría en gestion documental</t>
  </si>
  <si>
    <t>ARRENDAMIENTO</t>
  </si>
  <si>
    <t>Oficinas</t>
  </si>
  <si>
    <t>Otros- Arriendos</t>
  </si>
  <si>
    <t>SERVICIOS</t>
  </si>
  <si>
    <t xml:space="preserve"> Aseo (corte de arboles, fumigación)</t>
  </si>
  <si>
    <t>Digitación de datos</t>
  </si>
  <si>
    <t>Asistencia técnica</t>
  </si>
  <si>
    <t>Vigilancia  electronica</t>
  </si>
  <si>
    <t>Acueducto, Alcanta. Y Aseo</t>
  </si>
  <si>
    <t>Energía Electrica</t>
  </si>
  <si>
    <t>Telefono Fijo y Celular</t>
  </si>
  <si>
    <t>Correos, Portes y Mensajeria</t>
  </si>
  <si>
    <t>Transportes,Aereos y Terrestre</t>
  </si>
  <si>
    <t>Gas</t>
  </si>
  <si>
    <t>Custodia y adminsitración documental</t>
  </si>
  <si>
    <t>firma digital</t>
  </si>
  <si>
    <t xml:space="preserve">Otros </t>
  </si>
  <si>
    <t>SEGURO</t>
  </si>
  <si>
    <t>poliza  seguro contra riesgo</t>
  </si>
  <si>
    <t>MANTENIMIENTO Y REPARACIÓN</t>
  </si>
  <si>
    <t>Construcciones y edificaciones</t>
  </si>
  <si>
    <t>Equipo de oficina</t>
  </si>
  <si>
    <t>equipo de procesamiento de datos</t>
  </si>
  <si>
    <t>ADECUACION E INSTALACION</t>
  </si>
  <si>
    <t>Arreglos ornamentales</t>
  </si>
  <si>
    <t>instalaciones electricas y otros</t>
  </si>
  <si>
    <t>GASTOS DE VIAJE</t>
  </si>
  <si>
    <t>Pasajes y viaticos</t>
  </si>
  <si>
    <t>DEPRECIACIONES</t>
  </si>
  <si>
    <t>Equipo de computación</t>
  </si>
  <si>
    <t>AMORTIZACIONES</t>
  </si>
  <si>
    <t>Diferidos</t>
  </si>
  <si>
    <t>GASTOS DIVERSOS</t>
  </si>
  <si>
    <t>lbros, suscripciones</t>
  </si>
  <si>
    <t>Elementos de aseo y cafeteria</t>
  </si>
  <si>
    <t>Seminarios -capacitación integrantes</t>
  </si>
  <si>
    <t>Util. Papelería y Fotocopias</t>
  </si>
  <si>
    <t>Transporte</t>
  </si>
  <si>
    <t>pagina web</t>
  </si>
  <si>
    <t>otros</t>
  </si>
  <si>
    <t>GASTOS NO OPERACIONALES</t>
  </si>
  <si>
    <t>Gastos financieros</t>
  </si>
  <si>
    <t>Multas , sanciones y litigios</t>
  </si>
  <si>
    <t>Demandas judiciales</t>
  </si>
  <si>
    <t xml:space="preserve">Otros gastos </t>
  </si>
  <si>
    <t>TOTAL GASTOS</t>
  </si>
  <si>
    <t>REMANENTE ACUMULADO</t>
  </si>
  <si>
    <t>CRISTO RAFAEL SANCHEZ ACOSTA                                        JOSE DE JESUS MARTINEZ GUTIERREZ</t>
  </si>
  <si>
    <t>Representante legal y director                                           Revisor Fiscal TP 39104-T</t>
  </si>
  <si>
    <t>Administrativo y financieros</t>
  </si>
  <si>
    <t xml:space="preserve">  REINELDA DE J. FONTALVO FRANCO </t>
  </si>
  <si>
    <t xml:space="preserve">Contador público  TP 52518-T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</si>
</sst>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$&quot;\ #,##0.00;[Red]\-&quot;$&quot;\ #,##0.00"/>
    <numFmt numFmtId="165" formatCode="0.00000"/>
  </numFmts>
  <fonts count="2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1"/>
      <name val="Tahoma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</font>
    <font>
      <sz val="10"/>
      <name val="MS Sans Serif"/>
    </font>
    <font>
      <b/>
      <sz val="10"/>
      <color rgb="FF000000"/>
      <name val="Calibri"/>
      <family val="2"/>
    </font>
    <font>
      <sz val="8"/>
      <color rgb="FF000000"/>
      <name val="Tahoma"/>
      <family val="2"/>
    </font>
    <font>
      <b/>
      <sz val="1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theme="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C9C9C9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EDEDED"/>
        <bgColor rgb="FF000000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6" fillId="0" borderId="0"/>
  </cellStyleXfs>
  <cellXfs count="152">
    <xf numFmtId="0" fontId="0" fillId="0" borderId="0" xfId="0"/>
    <xf numFmtId="3" fontId="0" fillId="0" borderId="0" xfId="0" applyNumberFormat="1"/>
    <xf numFmtId="0" fontId="4" fillId="0" borderId="0" xfId="0" applyFont="1" applyAlignment="1">
      <alignment vertic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43" fontId="0" fillId="0" borderId="0" xfId="1" applyFont="1"/>
    <xf numFmtId="43" fontId="0" fillId="0" borderId="0" xfId="0" applyNumberFormat="1"/>
    <xf numFmtId="0" fontId="7" fillId="4" borderId="1" xfId="0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right"/>
    </xf>
    <xf numFmtId="3" fontId="8" fillId="0" borderId="5" xfId="0" applyNumberFormat="1" applyFont="1" applyBorder="1"/>
    <xf numFmtId="0" fontId="6" fillId="4" borderId="1" xfId="0" applyFont="1" applyFill="1" applyBorder="1" applyAlignment="1">
      <alignment horizontal="center"/>
    </xf>
    <xf numFmtId="3" fontId="9" fillId="2" borderId="7" xfId="0" applyNumberFormat="1" applyFont="1" applyFill="1" applyBorder="1" applyAlignment="1">
      <alignment horizontal="right" vertical="center"/>
    </xf>
    <xf numFmtId="3" fontId="9" fillId="4" borderId="0" xfId="0" applyNumberFormat="1" applyFont="1" applyFill="1"/>
    <xf numFmtId="43" fontId="10" fillId="0" borderId="0" xfId="0" applyNumberFormat="1" applyFont="1"/>
    <xf numFmtId="0" fontId="9" fillId="0" borderId="1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3" fontId="9" fillId="5" borderId="5" xfId="0" applyNumberFormat="1" applyFont="1" applyFill="1" applyBorder="1" applyAlignment="1">
      <alignment horizontal="right"/>
    </xf>
    <xf numFmtId="3" fontId="9" fillId="5" borderId="5" xfId="0" applyNumberFormat="1" applyFont="1" applyFill="1" applyBorder="1"/>
    <xf numFmtId="165" fontId="0" fillId="0" borderId="0" xfId="0" applyNumberFormat="1"/>
    <xf numFmtId="0" fontId="6" fillId="2" borderId="1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/>
    <xf numFmtId="0" fontId="6" fillId="3" borderId="8" xfId="0" applyFont="1" applyFill="1" applyBorder="1"/>
    <xf numFmtId="3" fontId="9" fillId="3" borderId="5" xfId="0" applyNumberFormat="1" applyFont="1" applyFill="1" applyBorder="1"/>
    <xf numFmtId="3" fontId="9" fillId="3" borderId="9" xfId="0" applyNumberFormat="1" applyFont="1" applyFill="1" applyBorder="1"/>
    <xf numFmtId="0" fontId="8" fillId="0" borderId="9" xfId="0" applyFont="1" applyBorder="1"/>
    <xf numFmtId="43" fontId="10" fillId="0" borderId="0" xfId="1" applyFont="1"/>
    <xf numFmtId="0" fontId="8" fillId="0" borderId="5" xfId="0" applyFont="1" applyBorder="1"/>
    <xf numFmtId="0" fontId="6" fillId="3" borderId="1" xfId="0" applyFont="1" applyFill="1" applyBorder="1"/>
    <xf numFmtId="3" fontId="9" fillId="3" borderId="1" xfId="0" applyNumberFormat="1" applyFont="1" applyFill="1" applyBorder="1"/>
    <xf numFmtId="3" fontId="9" fillId="3" borderId="3" xfId="0" applyNumberFormat="1" applyFont="1" applyFill="1" applyBorder="1"/>
    <xf numFmtId="43" fontId="0" fillId="0" borderId="0" xfId="1" applyFont="1" applyFill="1"/>
    <xf numFmtId="3" fontId="8" fillId="0" borderId="9" xfId="0" applyNumberFormat="1" applyFont="1" applyBorder="1"/>
    <xf numFmtId="0" fontId="8" fillId="0" borderId="0" xfId="0" applyFont="1"/>
    <xf numFmtId="3" fontId="8" fillId="0" borderId="0" xfId="0" applyNumberFormat="1" applyFont="1" applyAlignment="1">
      <alignment horizontal="right"/>
    </xf>
    <xf numFmtId="3" fontId="8" fillId="0" borderId="0" xfId="0" applyNumberFormat="1" applyFont="1"/>
    <xf numFmtId="0" fontId="6" fillId="3" borderId="5" xfId="0" applyFont="1" applyFill="1" applyBorder="1"/>
    <xf numFmtId="3" fontId="8" fillId="0" borderId="9" xfId="0" applyNumberFormat="1" applyFont="1" applyBorder="1" applyAlignment="1">
      <alignment horizontal="right"/>
    </xf>
    <xf numFmtId="3" fontId="9" fillId="3" borderId="10" xfId="0" applyNumberFormat="1" applyFont="1" applyFill="1" applyBorder="1"/>
    <xf numFmtId="0" fontId="8" fillId="0" borderId="11" xfId="0" applyFont="1" applyBorder="1"/>
    <xf numFmtId="0" fontId="11" fillId="4" borderId="1" xfId="0" applyFont="1" applyFill="1" applyBorder="1"/>
    <xf numFmtId="3" fontId="11" fillId="4" borderId="2" xfId="0" applyNumberFormat="1" applyFont="1" applyFill="1" applyBorder="1"/>
    <xf numFmtId="3" fontId="10" fillId="0" borderId="0" xfId="0" applyNumberFormat="1" applyFont="1"/>
    <xf numFmtId="0" fontId="12" fillId="0" borderId="0" xfId="0" applyFont="1"/>
    <xf numFmtId="3" fontId="12" fillId="0" borderId="0" xfId="0" applyNumberFormat="1" applyFont="1"/>
    <xf numFmtId="0" fontId="9" fillId="3" borderId="1" xfId="0" applyFont="1" applyFill="1" applyBorder="1" applyAlignment="1">
      <alignment wrapText="1"/>
    </xf>
    <xf numFmtId="3" fontId="9" fillId="3" borderId="1" xfId="0" applyNumberFormat="1" applyFont="1" applyFill="1" applyBorder="1" applyAlignment="1">
      <alignment wrapText="1"/>
    </xf>
    <xf numFmtId="0" fontId="9" fillId="4" borderId="12" xfId="0" applyFont="1" applyFill="1" applyBorder="1"/>
    <xf numFmtId="3" fontId="9" fillId="4" borderId="13" xfId="0" applyNumberFormat="1" applyFont="1" applyFill="1" applyBorder="1"/>
    <xf numFmtId="0" fontId="9" fillId="6" borderId="12" xfId="0" applyFont="1" applyFill="1" applyBorder="1"/>
    <xf numFmtId="3" fontId="9" fillId="6" borderId="13" xfId="0" applyNumberFormat="1" applyFont="1" applyFill="1" applyBorder="1"/>
    <xf numFmtId="0" fontId="8" fillId="0" borderId="14" xfId="0" applyFont="1" applyBorder="1"/>
    <xf numFmtId="3" fontId="8" fillId="0" borderId="14" xfId="0" applyNumberFormat="1" applyFont="1" applyBorder="1"/>
    <xf numFmtId="0" fontId="9" fillId="3" borderId="12" xfId="0" applyFont="1" applyFill="1" applyBorder="1"/>
    <xf numFmtId="3" fontId="9" fillId="3" borderId="15" xfId="0" applyNumberFormat="1" applyFont="1" applyFill="1" applyBorder="1"/>
    <xf numFmtId="3" fontId="9" fillId="3" borderId="16" xfId="0" applyNumberFormat="1" applyFont="1" applyFill="1" applyBorder="1"/>
    <xf numFmtId="3" fontId="8" fillId="0" borderId="17" xfId="0" applyNumberFormat="1" applyFont="1" applyBorder="1"/>
    <xf numFmtId="3" fontId="9" fillId="3" borderId="18" xfId="0" applyNumberFormat="1" applyFont="1" applyFill="1" applyBorder="1"/>
    <xf numFmtId="3" fontId="9" fillId="3" borderId="19" xfId="0" applyNumberFormat="1" applyFont="1" applyFill="1" applyBorder="1"/>
    <xf numFmtId="0" fontId="12" fillId="0" borderId="5" xfId="0" applyFont="1" applyBorder="1"/>
    <xf numFmtId="0" fontId="13" fillId="0" borderId="5" xfId="0" applyFont="1" applyBorder="1"/>
    <xf numFmtId="0" fontId="13" fillId="0" borderId="0" xfId="0" applyFont="1"/>
    <xf numFmtId="0" fontId="9" fillId="4" borderId="5" xfId="0" applyFont="1" applyFill="1" applyBorder="1"/>
    <xf numFmtId="3" fontId="9" fillId="4" borderId="5" xfId="0" applyNumberFormat="1" applyFont="1" applyFill="1" applyBorder="1"/>
    <xf numFmtId="0" fontId="9" fillId="3" borderId="5" xfId="0" applyFont="1" applyFill="1" applyBorder="1"/>
    <xf numFmtId="3" fontId="9" fillId="0" borderId="0" xfId="0" applyNumberFormat="1" applyFont="1"/>
    <xf numFmtId="0" fontId="11" fillId="0" borderId="5" xfId="0" applyFont="1" applyBorder="1"/>
    <xf numFmtId="3" fontId="11" fillId="0" borderId="5" xfId="0" applyNumberFormat="1" applyFont="1" applyBorder="1"/>
    <xf numFmtId="0" fontId="12" fillId="0" borderId="5" xfId="0" applyFont="1" applyBorder="1" applyAlignment="1">
      <alignment wrapText="1"/>
    </xf>
    <xf numFmtId="4" fontId="12" fillId="0" borderId="5" xfId="0" applyNumberFormat="1" applyFont="1" applyBorder="1"/>
    <xf numFmtId="0" fontId="12" fillId="0" borderId="11" xfId="0" applyFont="1" applyBorder="1"/>
    <xf numFmtId="4" fontId="12" fillId="0" borderId="11" xfId="0" applyNumberFormat="1" applyFont="1" applyBorder="1"/>
    <xf numFmtId="0" fontId="5" fillId="7" borderId="20" xfId="0" applyFont="1" applyFill="1" applyBorder="1"/>
    <xf numFmtId="0" fontId="14" fillId="0" borderId="0" xfId="0" applyFont="1"/>
    <xf numFmtId="0" fontId="10" fillId="0" borderId="0" xfId="0" applyFont="1"/>
    <xf numFmtId="0" fontId="5" fillId="0" borderId="0" xfId="0" applyFont="1" applyAlignment="1">
      <alignment vertical="center"/>
    </xf>
    <xf numFmtId="0" fontId="15" fillId="0" borderId="0" xfId="0" applyFont="1"/>
    <xf numFmtId="0" fontId="13" fillId="0" borderId="0" xfId="0" applyFont="1" applyAlignment="1">
      <alignment vertical="center"/>
    </xf>
    <xf numFmtId="4" fontId="15" fillId="0" borderId="0" xfId="0" applyNumberFormat="1" applyFont="1"/>
    <xf numFmtId="4" fontId="13" fillId="0" borderId="0" xfId="0" applyNumberFormat="1" applyFont="1" applyAlignment="1">
      <alignment horizontal="right" vertical="center"/>
    </xf>
    <xf numFmtId="43" fontId="16" fillId="0" borderId="0" xfId="2" applyNumberFormat="1"/>
    <xf numFmtId="4" fontId="13" fillId="0" borderId="0" xfId="0" applyNumberFormat="1" applyFont="1" applyAlignment="1">
      <alignment vertical="center"/>
    </xf>
    <xf numFmtId="4" fontId="0" fillId="0" borderId="0" xfId="0" applyNumberFormat="1"/>
    <xf numFmtId="4" fontId="5" fillId="0" borderId="0" xfId="0" applyNumberFormat="1" applyFont="1" applyAlignment="1">
      <alignment horizontal="right" vertical="center"/>
    </xf>
    <xf numFmtId="0" fontId="1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1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0" fillId="0" borderId="0" xfId="0" applyAlignment="1">
      <alignment vertical="top"/>
    </xf>
    <xf numFmtId="4" fontId="24" fillId="0" borderId="0" xfId="0" applyNumberFormat="1" applyFont="1" applyAlignment="1">
      <alignment horizontal="right" vertical="center"/>
    </xf>
    <xf numFmtId="0" fontId="23" fillId="0" borderId="0" xfId="0" applyFont="1" applyAlignment="1">
      <alignment horizontal="left" vertical="center"/>
    </xf>
    <xf numFmtId="164" fontId="23" fillId="0" borderId="0" xfId="0" applyNumberFormat="1" applyFont="1" applyAlignment="1">
      <alignment horizontal="right" vertical="center"/>
    </xf>
    <xf numFmtId="164" fontId="24" fillId="0" borderId="0" xfId="0" applyNumberFormat="1" applyFont="1" applyAlignment="1">
      <alignment horizontal="right" vertical="center"/>
    </xf>
    <xf numFmtId="3" fontId="24" fillId="0" borderId="0" xfId="0" applyNumberFormat="1" applyFont="1" applyAlignment="1">
      <alignment horizontal="right" vertical="center"/>
    </xf>
    <xf numFmtId="4" fontId="23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0" fontId="25" fillId="0" borderId="0" xfId="0" applyFont="1" applyAlignment="1">
      <alignment horizontal="center"/>
    </xf>
    <xf numFmtId="4" fontId="23" fillId="0" borderId="0" xfId="0" applyNumberFormat="1" applyFont="1" applyAlignment="1">
      <alignment horizontal="right" vertical="center"/>
    </xf>
    <xf numFmtId="0" fontId="2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4" fontId="2" fillId="0" borderId="0" xfId="0" applyNumberFormat="1" applyFont="1"/>
    <xf numFmtId="0" fontId="26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5" fillId="0" borderId="0" xfId="0" applyFont="1"/>
    <xf numFmtId="0" fontId="6" fillId="0" borderId="1" xfId="0" applyFont="1" applyBorder="1"/>
    <xf numFmtId="3" fontId="9" fillId="0" borderId="1" xfId="0" applyNumberFormat="1" applyFont="1" applyBorder="1"/>
    <xf numFmtId="3" fontId="9" fillId="0" borderId="3" xfId="0" applyNumberFormat="1" applyFont="1" applyBorder="1"/>
    <xf numFmtId="0" fontId="9" fillId="0" borderId="8" xfId="0" applyFont="1" applyBorder="1" applyAlignment="1">
      <alignment horizontal="left" wrapText="1"/>
    </xf>
    <xf numFmtId="3" fontId="9" fillId="3" borderId="21" xfId="0" applyNumberFormat="1" applyFont="1" applyFill="1" applyBorder="1"/>
    <xf numFmtId="0" fontId="8" fillId="0" borderId="6" xfId="0" applyFont="1" applyBorder="1" applyAlignment="1">
      <alignment horizontal="center"/>
    </xf>
    <xf numFmtId="0" fontId="6" fillId="3" borderId="1" xfId="0" applyFont="1" applyFill="1" applyBorder="1" applyAlignment="1">
      <alignment wrapText="1"/>
    </xf>
    <xf numFmtId="0" fontId="7" fillId="4" borderId="5" xfId="0" applyFont="1" applyFill="1" applyBorder="1" applyAlignment="1">
      <alignment horizontal="center" wrapText="1"/>
    </xf>
    <xf numFmtId="3" fontId="8" fillId="0" borderId="10" xfId="0" applyNumberFormat="1" applyFont="1" applyBorder="1" applyAlignment="1">
      <alignment horizontal="right"/>
    </xf>
    <xf numFmtId="3" fontId="8" fillId="0" borderId="10" xfId="0" applyNumberFormat="1" applyFont="1" applyBorder="1"/>
    <xf numFmtId="0" fontId="1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wrapText="1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25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6F615DA6-51FA-496E-A153-E9B5706E8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9C6C3-8F8D-48EB-9A12-9956C9F1496A}">
  <dimension ref="A1:H462"/>
  <sheetViews>
    <sheetView tabSelected="1" topLeftCell="A90" workbookViewId="0">
      <selection activeCell="E100" sqref="E100"/>
    </sheetView>
  </sheetViews>
  <sheetFormatPr defaultColWidth="10.28515625" defaultRowHeight="15"/>
  <cols>
    <col min="1" max="1" width="48.85546875" customWidth="1"/>
    <col min="2" max="2" width="20.140625" customWidth="1"/>
    <col min="3" max="3" width="14.85546875" customWidth="1"/>
    <col min="4" max="4" width="16.85546875" bestFit="1" customWidth="1"/>
    <col min="5" max="5" width="15" bestFit="1" customWidth="1"/>
    <col min="6" max="6" width="16.28515625" customWidth="1"/>
    <col min="7" max="7" width="15" bestFit="1" customWidth="1"/>
    <col min="8" max="8" width="12.85546875" bestFit="1" customWidth="1"/>
  </cols>
  <sheetData>
    <row r="1" spans="1:7">
      <c r="A1" s="1"/>
    </row>
    <row r="2" spans="1:7" ht="15.75" thickBot="1">
      <c r="A2" s="130"/>
      <c r="B2" s="130"/>
      <c r="C2" s="130"/>
      <c r="D2" s="2"/>
      <c r="E2" s="2"/>
      <c r="F2" s="2"/>
    </row>
    <row r="3" spans="1:7" ht="15.75" thickBot="1">
      <c r="A3" s="131" t="s">
        <v>0</v>
      </c>
      <c r="B3" s="132"/>
      <c r="C3" s="132"/>
    </row>
    <row r="4" spans="1:7" ht="15.75" thickBot="1">
      <c r="A4" s="3" t="s">
        <v>1</v>
      </c>
      <c r="B4" s="4"/>
      <c r="C4" s="4"/>
      <c r="F4" s="5"/>
      <c r="G4" s="6"/>
    </row>
    <row r="5" spans="1:7" ht="26.25" customHeight="1" thickBot="1">
      <c r="A5" s="7" t="s">
        <v>2</v>
      </c>
      <c r="B5" s="123" t="s">
        <v>3</v>
      </c>
      <c r="C5" s="123" t="s">
        <v>4</v>
      </c>
      <c r="D5" s="5"/>
      <c r="E5" s="6"/>
      <c r="F5" s="5"/>
      <c r="G5" s="6"/>
    </row>
    <row r="6" spans="1:7" ht="51.75" customHeight="1" thickBot="1">
      <c r="A6" s="8" t="s">
        <v>5</v>
      </c>
      <c r="B6" s="9">
        <f>C6/12</f>
        <v>244378333.33333334</v>
      </c>
      <c r="C6" s="10">
        <v>2932540000</v>
      </c>
      <c r="D6" s="5"/>
      <c r="E6" s="6"/>
      <c r="F6" s="5"/>
      <c r="G6" s="6"/>
    </row>
    <row r="7" spans="1:7" ht="29.25" customHeight="1" thickBot="1">
      <c r="A7" s="11" t="s">
        <v>6</v>
      </c>
      <c r="B7" s="12">
        <f>B6</f>
        <v>244378333.33333334</v>
      </c>
      <c r="C7" s="13">
        <f>C6</f>
        <v>2932540000</v>
      </c>
      <c r="D7" s="5"/>
      <c r="E7" s="6"/>
      <c r="F7" s="5"/>
      <c r="G7" s="6"/>
    </row>
    <row r="8" spans="1:7" ht="15.75" thickBot="1">
      <c r="A8" s="119" t="s">
        <v>7</v>
      </c>
      <c r="B8" s="9">
        <f>+C8/12</f>
        <v>650000</v>
      </c>
      <c r="C8" s="10">
        <v>7800000</v>
      </c>
      <c r="D8" s="5"/>
      <c r="E8" s="5"/>
      <c r="F8" s="14"/>
      <c r="G8" s="6"/>
    </row>
    <row r="9" spans="1:7" ht="15" customHeight="1" thickBot="1">
      <c r="A9" s="15" t="s">
        <v>8</v>
      </c>
      <c r="B9" s="9">
        <v>17000000</v>
      </c>
      <c r="C9" s="10">
        <f>B9*12</f>
        <v>204000000</v>
      </c>
      <c r="D9" s="6"/>
      <c r="E9" s="6"/>
    </row>
    <row r="10" spans="1:7" ht="15.75" thickBot="1">
      <c r="A10" s="16" t="s">
        <v>9</v>
      </c>
      <c r="B10" s="9">
        <f>+C10/12</f>
        <v>16666.666666666668</v>
      </c>
      <c r="C10" s="10">
        <v>200000</v>
      </c>
    </row>
    <row r="11" spans="1:7" ht="20.25" customHeight="1" thickBot="1">
      <c r="A11" s="17" t="s">
        <v>10</v>
      </c>
      <c r="B11" s="13">
        <f>SUM(B7:B10)</f>
        <v>262045000</v>
      </c>
      <c r="C11" s="13">
        <f>SUM(C7:C10)</f>
        <v>3144540000</v>
      </c>
    </row>
    <row r="12" spans="1:7" ht="24.75" customHeight="1" thickBot="1">
      <c r="A12" s="18" t="s">
        <v>11</v>
      </c>
      <c r="B12" s="19">
        <f>B13</f>
        <v>146627000</v>
      </c>
      <c r="C12" s="20">
        <f>B12*12</f>
        <v>1759524000</v>
      </c>
    </row>
    <row r="13" spans="1:7" ht="15" customHeight="1" thickBot="1">
      <c r="A13" s="121" t="s">
        <v>12</v>
      </c>
      <c r="B13" s="9">
        <f>B6*60%</f>
        <v>146627000</v>
      </c>
      <c r="C13" s="10">
        <f>+C7*60%</f>
        <v>1759524000</v>
      </c>
      <c r="E13" s="21"/>
    </row>
    <row r="14" spans="1:7" ht="21" customHeight="1" thickBot="1">
      <c r="A14" s="22" t="s">
        <v>13</v>
      </c>
      <c r="B14" s="12">
        <f>+B11-B12</f>
        <v>115418000</v>
      </c>
      <c r="C14" s="12">
        <f>+C11-C12</f>
        <v>1385016000</v>
      </c>
    </row>
    <row r="15" spans="1:7" ht="7.5" customHeight="1">
      <c r="A15" s="23"/>
      <c r="B15" s="24"/>
      <c r="C15" s="25"/>
    </row>
    <row r="16" spans="1:7" ht="21" customHeight="1">
      <c r="A16" s="26" t="s">
        <v>14</v>
      </c>
      <c r="B16" s="27"/>
      <c r="C16" s="28"/>
    </row>
    <row r="17" spans="1:8" ht="21" customHeight="1" thickBot="1">
      <c r="A17" s="29" t="s">
        <v>15</v>
      </c>
      <c r="B17" s="30">
        <f>SUM(B18:B27)</f>
        <v>38637379.754133336</v>
      </c>
      <c r="C17" s="31">
        <f>SUM(C18:C27)</f>
        <v>463648557.04960001</v>
      </c>
      <c r="D17" s="5"/>
      <c r="E17" s="6"/>
      <c r="F17" s="5"/>
      <c r="G17" s="6"/>
      <c r="H17" s="14"/>
    </row>
    <row r="18" spans="1:8">
      <c r="A18" s="32" t="s">
        <v>16</v>
      </c>
      <c r="B18" s="10">
        <v>22354640</v>
      </c>
      <c r="C18" s="10">
        <v>268255680</v>
      </c>
      <c r="D18" s="5"/>
      <c r="E18" s="6"/>
      <c r="F18" s="5"/>
      <c r="G18" s="6"/>
      <c r="H18" s="33"/>
    </row>
    <row r="19" spans="1:8">
      <c r="A19" s="34" t="s">
        <v>17</v>
      </c>
      <c r="B19" s="10">
        <v>2400000</v>
      </c>
      <c r="C19" s="10">
        <v>28800000</v>
      </c>
      <c r="D19" s="5"/>
      <c r="E19" s="6"/>
      <c r="F19" s="5"/>
      <c r="G19" s="6"/>
    </row>
    <row r="20" spans="1:8">
      <c r="A20" s="34" t="s">
        <v>18</v>
      </c>
      <c r="B20" s="10">
        <v>2062886.6666666667</v>
      </c>
      <c r="C20" s="10">
        <v>24754640</v>
      </c>
      <c r="D20" s="5"/>
      <c r="E20" s="6"/>
      <c r="F20" s="5"/>
      <c r="G20" s="6"/>
      <c r="H20" s="33"/>
    </row>
    <row r="21" spans="1:8" ht="15" customHeight="1">
      <c r="A21" s="34" t="s">
        <v>19</v>
      </c>
      <c r="B21" s="10">
        <v>247546.40000000002</v>
      </c>
      <c r="C21" s="10">
        <v>2970556.8000000003</v>
      </c>
      <c r="D21" s="5"/>
      <c r="E21" s="6"/>
      <c r="F21" s="5"/>
      <c r="G21" s="6"/>
      <c r="H21" s="33"/>
    </row>
    <row r="22" spans="1:8">
      <c r="A22" s="34" t="s">
        <v>20</v>
      </c>
      <c r="B22" s="10">
        <v>2062886.6666666667</v>
      </c>
      <c r="C22" s="10">
        <v>24754640</v>
      </c>
      <c r="D22" s="5"/>
      <c r="E22" s="6"/>
      <c r="F22" s="5"/>
      <c r="G22" s="6"/>
      <c r="H22" s="33"/>
    </row>
    <row r="23" spans="1:8" ht="15" customHeight="1">
      <c r="A23" s="34" t="s">
        <v>21</v>
      </c>
      <c r="B23" s="10">
        <v>931443.33333333337</v>
      </c>
      <c r="C23" s="10">
        <v>11177320</v>
      </c>
      <c r="D23" s="5"/>
      <c r="E23" s="6"/>
      <c r="F23" s="5"/>
      <c r="G23" s="6"/>
      <c r="H23" s="33"/>
    </row>
    <row r="24" spans="1:8">
      <c r="A24" s="34" t="s">
        <v>22</v>
      </c>
      <c r="B24" s="10">
        <v>1200000</v>
      </c>
      <c r="C24" s="10">
        <v>14400000</v>
      </c>
      <c r="D24" s="5"/>
      <c r="E24" s="6"/>
      <c r="F24" s="5"/>
      <c r="G24" s="6"/>
    </row>
    <row r="25" spans="1:8">
      <c r="A25" s="34" t="s">
        <v>23</v>
      </c>
      <c r="B25" s="10">
        <f>+C25/12</f>
        <v>666666.66666666663</v>
      </c>
      <c r="C25" s="10">
        <v>8000000</v>
      </c>
      <c r="D25" s="5"/>
      <c r="E25" s="6"/>
      <c r="F25" s="5"/>
      <c r="G25" s="6"/>
    </row>
    <row r="26" spans="1:8">
      <c r="A26" s="34" t="s">
        <v>24</v>
      </c>
      <c r="B26" s="10">
        <v>4699392.4208000004</v>
      </c>
      <c r="C26" s="10">
        <v>56392709.049600005</v>
      </c>
      <c r="D26" s="5"/>
      <c r="E26" s="6"/>
      <c r="F26" s="5"/>
      <c r="G26" s="6"/>
      <c r="H26" s="33"/>
    </row>
    <row r="27" spans="1:8">
      <c r="A27" s="34" t="s">
        <v>25</v>
      </c>
      <c r="B27" s="10">
        <v>2011917.5999999999</v>
      </c>
      <c r="C27" s="10">
        <v>24143011.199999999</v>
      </c>
      <c r="D27" s="5"/>
      <c r="E27" s="6"/>
      <c r="F27" s="5"/>
      <c r="G27" s="6"/>
      <c r="H27" s="33"/>
    </row>
    <row r="28" spans="1:8" ht="15.75" thickBot="1">
      <c r="A28" s="40"/>
      <c r="B28" s="42"/>
      <c r="C28" s="42"/>
      <c r="D28" s="5"/>
      <c r="E28" s="6"/>
      <c r="F28" s="5"/>
      <c r="G28" s="6"/>
      <c r="H28" s="33"/>
    </row>
    <row r="29" spans="1:8" ht="29.25" customHeight="1" thickBot="1">
      <c r="A29" s="122" t="s">
        <v>26</v>
      </c>
      <c r="B29" s="36">
        <f>C29/12</f>
        <v>2011033.3333333333</v>
      </c>
      <c r="C29" s="37">
        <f>40932400-16800000</f>
        <v>24132400</v>
      </c>
      <c r="D29" s="5"/>
      <c r="E29" s="6"/>
      <c r="F29" s="38"/>
      <c r="G29" s="6"/>
    </row>
    <row r="30" spans="1:8" ht="15.75" thickBot="1">
      <c r="A30" s="116"/>
      <c r="B30" s="117"/>
      <c r="C30" s="118"/>
      <c r="D30" s="5"/>
      <c r="E30" s="6"/>
      <c r="F30" s="38"/>
      <c r="G30" s="6"/>
    </row>
    <row r="31" spans="1:8" ht="22.5" customHeight="1" thickBot="1">
      <c r="A31" s="35" t="s">
        <v>27</v>
      </c>
      <c r="B31" s="36">
        <f>SUM(B32:B38)</f>
        <v>30706833.333333332</v>
      </c>
      <c r="C31" s="120">
        <f>SUM(C32:C38)</f>
        <v>368482000</v>
      </c>
      <c r="D31" s="1"/>
      <c r="E31" s="1"/>
      <c r="F31" s="38"/>
      <c r="G31" s="6"/>
    </row>
    <row r="32" spans="1:8">
      <c r="A32" s="32" t="s">
        <v>28</v>
      </c>
      <c r="B32" s="44">
        <v>3700000</v>
      </c>
      <c r="C32" s="39">
        <f>B32*12</f>
        <v>44400000</v>
      </c>
      <c r="D32" s="5"/>
      <c r="E32" s="5"/>
    </row>
    <row r="33" spans="1:7">
      <c r="A33" s="34" t="s">
        <v>29</v>
      </c>
      <c r="B33" s="9">
        <v>12400000</v>
      </c>
      <c r="C33" s="10">
        <f>B33*12</f>
        <v>148800000</v>
      </c>
      <c r="D33" s="5"/>
      <c r="E33" s="5"/>
    </row>
    <row r="34" spans="1:7" ht="15" customHeight="1">
      <c r="A34" s="34" t="s">
        <v>30</v>
      </c>
      <c r="B34" s="9">
        <v>5600000</v>
      </c>
      <c r="C34" s="10">
        <f>B34*12</f>
        <v>67200000</v>
      </c>
      <c r="D34" s="5"/>
      <c r="E34" s="5"/>
    </row>
    <row r="35" spans="1:7" ht="15.75" customHeight="1">
      <c r="A35" s="34" t="s">
        <v>31</v>
      </c>
      <c r="B35" s="9">
        <f>+C35/12</f>
        <v>3333333.3333333335</v>
      </c>
      <c r="C35" s="10">
        <v>40000000</v>
      </c>
      <c r="D35" s="5"/>
      <c r="E35" s="5"/>
      <c r="F35" s="5"/>
    </row>
    <row r="36" spans="1:7" ht="15.75" customHeight="1">
      <c r="A36" s="34" t="s">
        <v>32</v>
      </c>
      <c r="B36" s="9">
        <v>1423500</v>
      </c>
      <c r="C36" s="10">
        <f>B36*12</f>
        <v>17082000</v>
      </c>
      <c r="D36" s="5"/>
      <c r="E36" s="5"/>
      <c r="F36" s="5"/>
    </row>
    <row r="37" spans="1:7" ht="15.75" customHeight="1">
      <c r="A37" s="34" t="s">
        <v>33</v>
      </c>
      <c r="B37" s="9">
        <f>+C37/12</f>
        <v>3000000</v>
      </c>
      <c r="C37" s="10">
        <v>36000000</v>
      </c>
      <c r="E37" s="5"/>
    </row>
    <row r="38" spans="1:7" ht="15.75" customHeight="1">
      <c r="A38" s="34" t="s">
        <v>34</v>
      </c>
      <c r="B38" s="9">
        <f>+C38/12</f>
        <v>1250000</v>
      </c>
      <c r="C38" s="10">
        <v>15000000</v>
      </c>
      <c r="D38" s="1"/>
    </row>
    <row r="39" spans="1:7" ht="12" customHeight="1">
      <c r="A39" s="40"/>
      <c r="B39" s="41"/>
      <c r="C39" s="42"/>
      <c r="E39" s="5"/>
    </row>
    <row r="40" spans="1:7" ht="20.25" customHeight="1">
      <c r="A40" s="43" t="s">
        <v>35</v>
      </c>
      <c r="B40" s="30">
        <f>SUM(B41:B42)</f>
        <v>9380945</v>
      </c>
      <c r="C40" s="30">
        <f>SUM(C41:C42)</f>
        <v>112571340</v>
      </c>
      <c r="D40" s="1"/>
      <c r="E40" s="1"/>
      <c r="F40" s="5"/>
    </row>
    <row r="41" spans="1:7">
      <c r="A41" s="32" t="s">
        <v>36</v>
      </c>
      <c r="B41" s="44">
        <f>C41/12</f>
        <v>6505945</v>
      </c>
      <c r="C41" s="39">
        <v>78071340</v>
      </c>
      <c r="D41" s="1"/>
      <c r="E41" s="6"/>
    </row>
    <row r="42" spans="1:7">
      <c r="A42" s="34" t="s">
        <v>37</v>
      </c>
      <c r="B42" s="9">
        <f>C42/12</f>
        <v>2875000</v>
      </c>
      <c r="C42" s="10">
        <v>34500000</v>
      </c>
      <c r="D42" s="1"/>
    </row>
    <row r="43" spans="1:7">
      <c r="A43" s="34"/>
      <c r="B43" s="124"/>
      <c r="C43" s="125"/>
      <c r="D43" s="1"/>
    </row>
    <row r="44" spans="1:7">
      <c r="A44" s="34"/>
      <c r="B44" s="124"/>
      <c r="C44" s="125"/>
      <c r="D44" s="1"/>
    </row>
    <row r="45" spans="1:7">
      <c r="A45" s="43" t="s">
        <v>38</v>
      </c>
      <c r="B45" s="45">
        <f>SUM(B46:B58)</f>
        <v>16415999.999999996</v>
      </c>
      <c r="C45" s="45">
        <f>SUM(C46:C58)</f>
        <v>196992000</v>
      </c>
      <c r="D45" s="1"/>
      <c r="E45" s="1"/>
      <c r="F45" s="5"/>
      <c r="G45" s="6"/>
    </row>
    <row r="46" spans="1:7" ht="15.75" customHeight="1">
      <c r="A46" s="32" t="s">
        <v>39</v>
      </c>
      <c r="B46" s="39">
        <f>C46/12</f>
        <v>350000</v>
      </c>
      <c r="C46" s="39">
        <v>4200000</v>
      </c>
      <c r="D46" s="5"/>
      <c r="E46" s="5"/>
      <c r="F46" s="5"/>
    </row>
    <row r="47" spans="1:7">
      <c r="A47" s="34" t="s">
        <v>40</v>
      </c>
      <c r="B47" s="39">
        <f>1523500</f>
        <v>1523500</v>
      </c>
      <c r="C47" s="10">
        <f>B47*12</f>
        <v>18282000</v>
      </c>
      <c r="D47" s="5"/>
      <c r="E47" s="5"/>
      <c r="F47" s="5"/>
      <c r="G47" s="6"/>
    </row>
    <row r="48" spans="1:7">
      <c r="A48" s="34" t="s">
        <v>41</v>
      </c>
      <c r="B48" s="39">
        <v>3500000</v>
      </c>
      <c r="C48" s="10">
        <f>+B48*12</f>
        <v>42000000</v>
      </c>
      <c r="D48" s="5"/>
      <c r="E48" s="5"/>
      <c r="F48" s="5"/>
      <c r="G48" s="6"/>
    </row>
    <row r="49" spans="1:7">
      <c r="A49" s="34" t="s">
        <v>42</v>
      </c>
      <c r="B49" s="39">
        <v>110000</v>
      </c>
      <c r="C49" s="10">
        <f>B49*12</f>
        <v>1320000</v>
      </c>
      <c r="D49" s="5"/>
      <c r="E49" s="5"/>
      <c r="F49" s="5"/>
    </row>
    <row r="50" spans="1:7">
      <c r="A50" s="34" t="s">
        <v>43</v>
      </c>
      <c r="B50" s="39">
        <f t="shared" ref="B50:B57" si="0">C50/12</f>
        <v>183333.33333333334</v>
      </c>
      <c r="C50" s="10">
        <v>2200000</v>
      </c>
      <c r="D50" s="5"/>
      <c r="E50" s="5"/>
      <c r="F50" s="5"/>
    </row>
    <row r="51" spans="1:7" ht="18.75" customHeight="1">
      <c r="A51" s="34" t="s">
        <v>44</v>
      </c>
      <c r="B51" s="39">
        <v>5500000</v>
      </c>
      <c r="C51" s="10">
        <f>B51*12</f>
        <v>66000000</v>
      </c>
      <c r="D51" s="5"/>
      <c r="E51" s="5"/>
      <c r="F51" s="5"/>
      <c r="G51" s="6"/>
    </row>
    <row r="52" spans="1:7">
      <c r="A52" s="34" t="s">
        <v>45</v>
      </c>
      <c r="B52" s="39">
        <f t="shared" si="0"/>
        <v>741666.66666666663</v>
      </c>
      <c r="C52" s="10">
        <v>8900000</v>
      </c>
      <c r="D52" s="5"/>
      <c r="E52" s="5"/>
      <c r="F52" s="5"/>
      <c r="G52" s="6"/>
    </row>
    <row r="53" spans="1:7">
      <c r="A53" s="34" t="s">
        <v>46</v>
      </c>
      <c r="B53" s="39">
        <f t="shared" si="0"/>
        <v>2125000</v>
      </c>
      <c r="C53" s="10">
        <v>25500000</v>
      </c>
      <c r="D53" s="5"/>
      <c r="E53" s="5"/>
      <c r="F53" s="5"/>
      <c r="G53" s="6"/>
    </row>
    <row r="54" spans="1:7">
      <c r="A54" s="34" t="s">
        <v>47</v>
      </c>
      <c r="B54" s="39">
        <f t="shared" si="0"/>
        <v>166666.66666666666</v>
      </c>
      <c r="C54" s="10">
        <v>2000000</v>
      </c>
      <c r="D54" s="5"/>
      <c r="E54" s="5"/>
      <c r="F54" s="5"/>
    </row>
    <row r="55" spans="1:7">
      <c r="A55" s="34" t="s">
        <v>48</v>
      </c>
      <c r="B55" s="39">
        <f t="shared" si="0"/>
        <v>24166.666666666668</v>
      </c>
      <c r="C55" s="10">
        <v>290000</v>
      </c>
      <c r="D55" s="5"/>
      <c r="E55" s="5"/>
      <c r="F55" s="5"/>
    </row>
    <row r="56" spans="1:7" ht="15" customHeight="1">
      <c r="A56" s="34" t="s">
        <v>49</v>
      </c>
      <c r="B56" s="39">
        <f t="shared" si="0"/>
        <v>1650000</v>
      </c>
      <c r="C56" s="10">
        <v>19800000</v>
      </c>
      <c r="D56" s="5"/>
      <c r="E56" s="5"/>
      <c r="F56" s="5"/>
    </row>
    <row r="57" spans="1:7">
      <c r="A57" s="34" t="s">
        <v>50</v>
      </c>
      <c r="B57" s="39">
        <f t="shared" si="0"/>
        <v>291666.66666666669</v>
      </c>
      <c r="C57" s="10">
        <v>3500000</v>
      </c>
      <c r="D57" s="5"/>
      <c r="E57" s="5"/>
      <c r="F57" s="5"/>
    </row>
    <row r="58" spans="1:7" ht="15.75" customHeight="1" thickBot="1">
      <c r="A58" s="46" t="s">
        <v>51</v>
      </c>
      <c r="B58" s="39">
        <f>C58/12</f>
        <v>250000</v>
      </c>
      <c r="C58" s="10">
        <v>3000000</v>
      </c>
      <c r="D58" s="5"/>
      <c r="E58" s="5"/>
      <c r="F58" s="5"/>
    </row>
    <row r="59" spans="1:7" ht="19.5" customHeight="1" thickBot="1">
      <c r="A59" s="47" t="s">
        <v>52</v>
      </c>
      <c r="B59" s="48">
        <f>B60</f>
        <v>183333.33333333334</v>
      </c>
      <c r="C59" s="48">
        <f>+C60</f>
        <v>2200000</v>
      </c>
      <c r="D59" s="49"/>
      <c r="E59" s="49"/>
      <c r="F59" s="49"/>
      <c r="G59" s="1"/>
    </row>
    <row r="60" spans="1:7" ht="15.75" thickBot="1">
      <c r="A60" s="50" t="s">
        <v>53</v>
      </c>
      <c r="B60" s="51">
        <f>C60/12</f>
        <v>183333.33333333334</v>
      </c>
      <c r="C60" s="51">
        <v>2200000</v>
      </c>
    </row>
    <row r="61" spans="1:7" ht="18.75" customHeight="1" thickBot="1">
      <c r="A61" s="52" t="s">
        <v>54</v>
      </c>
      <c r="B61" s="53">
        <f>SUM(B62:B64)</f>
        <v>3333333.3333333335</v>
      </c>
      <c r="C61" s="53">
        <f>SUM(C62:C64)</f>
        <v>40000000</v>
      </c>
      <c r="D61" s="1"/>
      <c r="E61" s="1"/>
      <c r="F61" s="5"/>
      <c r="G61" s="6"/>
    </row>
    <row r="62" spans="1:7">
      <c r="A62" s="32" t="s">
        <v>55</v>
      </c>
      <c r="B62" s="39">
        <f>+C62/12</f>
        <v>1250000</v>
      </c>
      <c r="C62" s="39">
        <v>15000000</v>
      </c>
      <c r="D62" s="5"/>
      <c r="E62" s="5"/>
      <c r="F62" s="5"/>
    </row>
    <row r="63" spans="1:7">
      <c r="A63" s="34" t="s">
        <v>56</v>
      </c>
      <c r="B63" s="39">
        <f>C63/12</f>
        <v>833333.33333333337</v>
      </c>
      <c r="C63" s="39">
        <v>10000000</v>
      </c>
      <c r="D63" s="5"/>
      <c r="E63" s="5"/>
      <c r="F63" s="5"/>
      <c r="G63" s="6"/>
    </row>
    <row r="64" spans="1:7" ht="15.75" thickBot="1">
      <c r="A64" s="34" t="s">
        <v>57</v>
      </c>
      <c r="B64" s="10">
        <f>C64/12</f>
        <v>1250000</v>
      </c>
      <c r="C64" s="10">
        <v>15000000</v>
      </c>
      <c r="D64" s="5"/>
      <c r="E64" s="5"/>
      <c r="F64" s="5"/>
    </row>
    <row r="65" spans="1:7" ht="20.25" customHeight="1" thickBot="1">
      <c r="A65" s="54" t="s">
        <v>58</v>
      </c>
      <c r="B65" s="55">
        <f>SUM(B66:B67)</f>
        <v>916666.66666666674</v>
      </c>
      <c r="C65" s="55">
        <f>SUM(C66:C67)</f>
        <v>11000000</v>
      </c>
      <c r="D65" s="1"/>
      <c r="E65" s="1"/>
      <c r="G65" s="1"/>
    </row>
    <row r="66" spans="1:7">
      <c r="A66" s="32" t="s">
        <v>59</v>
      </c>
      <c r="B66" s="39">
        <f>C66/12</f>
        <v>416666.66666666669</v>
      </c>
      <c r="C66" s="39">
        <v>5000000</v>
      </c>
      <c r="D66" s="5"/>
      <c r="E66" s="5"/>
      <c r="F66" s="5"/>
    </row>
    <row r="67" spans="1:7" ht="15.75" thickBot="1">
      <c r="A67" s="46" t="s">
        <v>60</v>
      </c>
      <c r="B67" s="39">
        <f>C67/12</f>
        <v>500000</v>
      </c>
      <c r="C67" s="39">
        <v>6000000</v>
      </c>
      <c r="D67" s="5"/>
      <c r="E67" s="5"/>
      <c r="F67" s="5"/>
      <c r="G67" s="6"/>
    </row>
    <row r="68" spans="1:7" ht="21" customHeight="1" thickBot="1">
      <c r="A68" s="56" t="s">
        <v>61</v>
      </c>
      <c r="B68" s="57">
        <f>+B69</f>
        <v>291666.66666666669</v>
      </c>
      <c r="C68" s="57">
        <f>+C69</f>
        <v>3500000</v>
      </c>
      <c r="D68" s="1"/>
      <c r="E68" s="1"/>
      <c r="G68" s="1"/>
    </row>
    <row r="69" spans="1:7" ht="15.75" thickBot="1">
      <c r="A69" s="58" t="s">
        <v>62</v>
      </c>
      <c r="B69" s="59">
        <f>C69/12</f>
        <v>291666.66666666669</v>
      </c>
      <c r="C69" s="59">
        <v>3500000</v>
      </c>
      <c r="G69" s="1"/>
    </row>
    <row r="70" spans="1:7" ht="24.75" customHeight="1" thickBot="1">
      <c r="A70" s="60" t="s">
        <v>63</v>
      </c>
      <c r="B70" s="61">
        <f>SUM(B71:B72)</f>
        <v>1850000</v>
      </c>
      <c r="C70" s="61">
        <f>SUM(C71:C72)</f>
        <v>22200000</v>
      </c>
      <c r="D70" s="1"/>
      <c r="E70" s="1"/>
      <c r="F70" s="5"/>
      <c r="G70" s="1"/>
    </row>
    <row r="71" spans="1:7">
      <c r="A71" s="32" t="s">
        <v>56</v>
      </c>
      <c r="B71" s="10">
        <f>C71/12</f>
        <v>1033333.3333333334</v>
      </c>
      <c r="C71" s="10">
        <v>12400000</v>
      </c>
      <c r="D71" s="1"/>
    </row>
    <row r="72" spans="1:7" ht="15.75" thickBot="1">
      <c r="A72" s="34" t="s">
        <v>64</v>
      </c>
      <c r="B72" s="10">
        <f>C72/12</f>
        <v>816666.66666666663</v>
      </c>
      <c r="C72" s="10">
        <v>9800000</v>
      </c>
      <c r="D72" s="1"/>
    </row>
    <row r="73" spans="1:7" ht="21" customHeight="1" thickBot="1">
      <c r="A73" s="60" t="s">
        <v>65</v>
      </c>
      <c r="B73" s="62">
        <f>+B74</f>
        <v>721416.66666666663</v>
      </c>
      <c r="C73" s="62">
        <f>+C74</f>
        <v>8657000</v>
      </c>
      <c r="D73" s="1"/>
    </row>
    <row r="74" spans="1:7" ht="15.75" thickBot="1">
      <c r="A74" s="32" t="s">
        <v>66</v>
      </c>
      <c r="B74" s="63">
        <f>C74/12</f>
        <v>721416.66666666663</v>
      </c>
      <c r="C74" s="63">
        <v>8657000</v>
      </c>
      <c r="D74" s="1"/>
      <c r="E74" s="5"/>
    </row>
    <row r="75" spans="1:7" ht="20.25" customHeight="1" thickBot="1">
      <c r="A75" s="60" t="s">
        <v>67</v>
      </c>
      <c r="B75" s="64">
        <f>SUM(B76:B82)</f>
        <v>9178833.3333333321</v>
      </c>
      <c r="C75" s="65">
        <f>SUM(C76:C82)</f>
        <v>110146000</v>
      </c>
      <c r="D75" s="1"/>
      <c r="E75" s="1"/>
    </row>
    <row r="76" spans="1:7">
      <c r="A76" s="34" t="s">
        <v>68</v>
      </c>
      <c r="B76" s="10">
        <f>C76/12</f>
        <v>66666.666666666672</v>
      </c>
      <c r="C76" s="10">
        <v>800000</v>
      </c>
      <c r="D76" s="1"/>
      <c r="E76" s="5"/>
      <c r="F76" s="5"/>
      <c r="G76" s="6"/>
    </row>
    <row r="77" spans="1:7">
      <c r="A77" s="34" t="s">
        <v>69</v>
      </c>
      <c r="B77" s="10">
        <f>C77/12</f>
        <v>675000</v>
      </c>
      <c r="C77" s="10">
        <v>8100000</v>
      </c>
      <c r="D77" s="1"/>
      <c r="E77" s="5"/>
      <c r="F77" s="5"/>
      <c r="G77" s="6"/>
    </row>
    <row r="78" spans="1:7">
      <c r="A78" s="34" t="s">
        <v>70</v>
      </c>
      <c r="B78" s="10">
        <f>C78/12</f>
        <v>4270500</v>
      </c>
      <c r="C78" s="10">
        <v>51246000</v>
      </c>
      <c r="D78" s="1"/>
      <c r="E78" s="5"/>
      <c r="F78" s="5"/>
      <c r="G78" s="6"/>
    </row>
    <row r="79" spans="1:7">
      <c r="A79" s="34" t="s">
        <v>71</v>
      </c>
      <c r="B79" s="10">
        <f>+C79/12</f>
        <v>3333333.3333333335</v>
      </c>
      <c r="C79" s="10">
        <v>40000000</v>
      </c>
      <c r="D79" s="1"/>
      <c r="E79" s="5"/>
      <c r="F79" s="5"/>
      <c r="G79" s="6"/>
    </row>
    <row r="80" spans="1:7">
      <c r="A80" s="34" t="s">
        <v>72</v>
      </c>
      <c r="B80" s="10">
        <f>+C80/12</f>
        <v>166666.66666666666</v>
      </c>
      <c r="C80" s="10">
        <v>2000000</v>
      </c>
      <c r="D80" s="1"/>
      <c r="E80" s="5"/>
      <c r="F80" s="5"/>
      <c r="G80" s="6"/>
    </row>
    <row r="81" spans="1:7">
      <c r="A81" s="66" t="s">
        <v>73</v>
      </c>
      <c r="B81" s="10">
        <f>+C81/12</f>
        <v>416666.66666666669</v>
      </c>
      <c r="C81" s="10">
        <v>5000000</v>
      </c>
      <c r="D81" s="1"/>
      <c r="E81" s="5"/>
      <c r="F81" s="5"/>
      <c r="G81" s="6"/>
    </row>
    <row r="82" spans="1:7">
      <c r="A82" s="67" t="s">
        <v>74</v>
      </c>
      <c r="B82" s="10">
        <f>+C82/12</f>
        <v>250000</v>
      </c>
      <c r="C82" s="10">
        <v>3000000</v>
      </c>
      <c r="D82" s="1"/>
      <c r="E82" s="5"/>
      <c r="F82" s="5"/>
      <c r="G82" s="6"/>
    </row>
    <row r="83" spans="1:7">
      <c r="A83" s="68"/>
      <c r="B83" s="42"/>
      <c r="C83" s="42"/>
      <c r="D83" s="1"/>
      <c r="E83" s="5"/>
      <c r="F83" s="5"/>
      <c r="G83" s="6"/>
    </row>
    <row r="84" spans="1:7">
      <c r="A84" s="68"/>
      <c r="B84" s="42"/>
      <c r="C84" s="42"/>
      <c r="D84" s="1"/>
      <c r="E84" s="5"/>
      <c r="F84" s="5"/>
      <c r="G84" s="6"/>
    </row>
    <row r="85" spans="1:7">
      <c r="A85" s="68"/>
      <c r="B85" s="42"/>
      <c r="C85" s="42"/>
      <c r="D85" s="1"/>
      <c r="E85" s="5"/>
      <c r="F85" s="5"/>
      <c r="G85" s="6"/>
    </row>
    <row r="86" spans="1:7">
      <c r="A86" s="68"/>
      <c r="B86" s="42"/>
      <c r="C86" s="42"/>
      <c r="D86" s="1"/>
      <c r="E86" s="5"/>
      <c r="F86" s="5"/>
      <c r="G86" s="6"/>
    </row>
    <row r="87" spans="1:7">
      <c r="A87" s="68"/>
      <c r="B87" s="42"/>
      <c r="C87" s="42"/>
      <c r="D87" s="1"/>
      <c r="E87" s="5"/>
      <c r="F87" s="5"/>
      <c r="G87" s="6"/>
    </row>
    <row r="88" spans="1:7">
      <c r="A88" s="68"/>
      <c r="B88" s="42"/>
      <c r="C88" s="42"/>
      <c r="D88" s="1"/>
      <c r="E88" s="5"/>
      <c r="F88" s="5"/>
      <c r="G88" s="6"/>
    </row>
    <row r="89" spans="1:7">
      <c r="A89" s="68"/>
      <c r="B89" s="42"/>
      <c r="C89" s="42"/>
      <c r="D89" s="1"/>
      <c r="E89" s="5"/>
      <c r="F89" s="5"/>
      <c r="G89" s="6"/>
    </row>
    <row r="90" spans="1:7">
      <c r="A90" s="68"/>
      <c r="B90" s="42"/>
      <c r="C90" s="42"/>
      <c r="D90" s="1"/>
      <c r="E90" s="5"/>
      <c r="F90" s="5"/>
      <c r="G90" s="6"/>
    </row>
    <row r="91" spans="1:7">
      <c r="A91" s="68"/>
      <c r="B91" s="42"/>
      <c r="C91" s="42"/>
      <c r="D91" s="1"/>
      <c r="E91" s="5"/>
      <c r="F91" s="5"/>
      <c r="G91" s="6"/>
    </row>
    <row r="92" spans="1:7">
      <c r="A92" s="68"/>
      <c r="B92" s="42"/>
      <c r="C92" s="42"/>
      <c r="D92" s="1"/>
      <c r="E92" s="5"/>
      <c r="F92" s="5"/>
      <c r="G92" s="6"/>
    </row>
    <row r="93" spans="1:7">
      <c r="A93" s="68"/>
      <c r="B93" s="42"/>
      <c r="C93" s="42"/>
      <c r="D93" s="1"/>
      <c r="E93" s="5"/>
      <c r="F93" s="5"/>
      <c r="G93" s="6"/>
    </row>
    <row r="94" spans="1:7" ht="16.5" customHeight="1">
      <c r="A94" s="40"/>
      <c r="B94" s="42"/>
      <c r="C94" s="42"/>
      <c r="D94" s="1"/>
    </row>
    <row r="95" spans="1:7" ht="24.75" customHeight="1">
      <c r="A95" s="69" t="s">
        <v>75</v>
      </c>
      <c r="B95" s="70">
        <f>SUM(B96:B99)</f>
        <v>718333.33333333337</v>
      </c>
      <c r="C95" s="70">
        <f>SUM(C96:C99)</f>
        <v>8620000</v>
      </c>
      <c r="D95" s="1"/>
    </row>
    <row r="96" spans="1:7">
      <c r="A96" s="34" t="s">
        <v>76</v>
      </c>
      <c r="B96" s="10">
        <f>C96/12</f>
        <v>10000</v>
      </c>
      <c r="C96" s="10">
        <v>120000</v>
      </c>
      <c r="D96" s="1"/>
    </row>
    <row r="97" spans="1:5">
      <c r="A97" s="34" t="s">
        <v>77</v>
      </c>
      <c r="B97" s="10">
        <f>+C97/12</f>
        <v>166666.66666666666</v>
      </c>
      <c r="C97" s="10">
        <v>2000000</v>
      </c>
      <c r="D97" s="1"/>
      <c r="E97" s="5"/>
    </row>
    <row r="98" spans="1:5">
      <c r="A98" s="34" t="s">
        <v>78</v>
      </c>
      <c r="B98" s="10">
        <f>C98/12</f>
        <v>416666.66666666669</v>
      </c>
      <c r="C98" s="10">
        <v>5000000</v>
      </c>
      <c r="D98" s="1"/>
      <c r="E98" s="5"/>
    </row>
    <row r="99" spans="1:5">
      <c r="A99" s="34" t="s">
        <v>79</v>
      </c>
      <c r="B99" s="10">
        <f>C99/12</f>
        <v>125000</v>
      </c>
      <c r="C99" s="10">
        <v>1500000</v>
      </c>
      <c r="D99" s="1"/>
    </row>
    <row r="100" spans="1:5" ht="20.25" customHeight="1">
      <c r="A100" s="71" t="s">
        <v>80</v>
      </c>
      <c r="B100" s="30">
        <f>+B95+B75+B73+B70+B68+B65+B61+B59+B45+B40+B31+B29+B17</f>
        <v>114345774.75413331</v>
      </c>
      <c r="C100" s="30">
        <f>+C95+C75+C73+C70+C68+C65+C61+C59+C45+C40+C31+C29+C17</f>
        <v>1372149297.0496001</v>
      </c>
      <c r="D100" s="1"/>
      <c r="E100" s="1"/>
    </row>
    <row r="101" spans="1:5" ht="11.25" customHeight="1">
      <c r="A101" s="25"/>
      <c r="B101" s="72"/>
      <c r="C101" s="72"/>
      <c r="D101" s="1"/>
      <c r="E101" s="1"/>
    </row>
    <row r="102" spans="1:5">
      <c r="A102" s="73" t="s">
        <v>81</v>
      </c>
      <c r="B102" s="74">
        <f>+B14-B100</f>
        <v>1072225.2458666861</v>
      </c>
      <c r="C102" s="74">
        <f>+C14-C100</f>
        <v>12866702.950399876</v>
      </c>
      <c r="D102" s="1"/>
      <c r="E102" s="1"/>
    </row>
    <row r="103" spans="1:5">
      <c r="A103" s="75"/>
      <c r="B103" s="76"/>
      <c r="C103" s="76"/>
      <c r="D103" s="1"/>
    </row>
    <row r="104" spans="1:5">
      <c r="A104" s="77"/>
      <c r="B104" s="78"/>
      <c r="C104" s="78"/>
      <c r="D104" s="1"/>
    </row>
    <row r="105" spans="1:5">
      <c r="A105" s="79" t="s">
        <v>13</v>
      </c>
      <c r="B105" s="74">
        <f>+B102-B103-B104</f>
        <v>1072225.2458666861</v>
      </c>
      <c r="C105" s="74">
        <f>+C102-C103-C104</f>
        <v>12866702.950399876</v>
      </c>
      <c r="D105" s="1"/>
    </row>
    <row r="106" spans="1:5">
      <c r="A106" s="50"/>
      <c r="B106" s="50"/>
      <c r="C106" s="50"/>
      <c r="E106" s="5"/>
    </row>
    <row r="107" spans="1:5">
      <c r="B107" s="80"/>
      <c r="C107" s="80"/>
    </row>
    <row r="108" spans="1:5">
      <c r="B108" s="80"/>
      <c r="C108" s="80"/>
      <c r="E108" s="6"/>
    </row>
    <row r="109" spans="1:5">
      <c r="B109" s="80"/>
      <c r="C109" s="80"/>
    </row>
    <row r="110" spans="1:5">
      <c r="B110" s="80"/>
      <c r="C110" s="80"/>
    </row>
    <row r="111" spans="1:5">
      <c r="A111" s="80"/>
      <c r="B111" s="80"/>
      <c r="C111" s="80"/>
    </row>
    <row r="112" spans="1:5">
      <c r="A112" s="81" t="s">
        <v>82</v>
      </c>
      <c r="B112" s="81"/>
    </row>
    <row r="113" spans="1:3">
      <c r="A113" t="s">
        <v>83</v>
      </c>
    </row>
    <row r="114" spans="1:3">
      <c r="A114" t="s">
        <v>84</v>
      </c>
    </row>
    <row r="119" spans="1:3">
      <c r="A119" s="113" t="s">
        <v>85</v>
      </c>
    </row>
    <row r="120" spans="1:3">
      <c r="A120" t="s">
        <v>86</v>
      </c>
    </row>
    <row r="124" spans="1:3" ht="15.75" customHeight="1">
      <c r="A124" s="133"/>
      <c r="B124" s="133"/>
      <c r="C124" s="133"/>
    </row>
    <row r="125" spans="1:3">
      <c r="A125" s="134"/>
      <c r="B125" s="134"/>
      <c r="C125" s="134"/>
    </row>
    <row r="126" spans="1:3">
      <c r="A126" s="82"/>
      <c r="B126" s="83"/>
      <c r="C126" s="83"/>
    </row>
    <row r="127" spans="1:3">
      <c r="A127" s="84"/>
      <c r="B127" s="85"/>
      <c r="C127" s="86"/>
    </row>
    <row r="128" spans="1:3">
      <c r="A128" s="84"/>
      <c r="B128" s="87"/>
      <c r="C128" s="85"/>
    </row>
    <row r="129" spans="1:5">
      <c r="A129" s="84"/>
      <c r="B129" s="85"/>
      <c r="C129" s="86"/>
    </row>
    <row r="130" spans="1:5">
      <c r="A130" s="84"/>
      <c r="B130" s="87"/>
      <c r="C130" s="88"/>
      <c r="E130" s="89"/>
    </row>
    <row r="131" spans="1:5">
      <c r="A131" s="82"/>
      <c r="B131" s="85"/>
      <c r="C131" s="90"/>
    </row>
    <row r="132" spans="1:5" ht="15.75" customHeight="1">
      <c r="A132" s="83"/>
      <c r="B132" s="85"/>
      <c r="C132" s="85"/>
    </row>
    <row r="133" spans="1:5">
      <c r="A133" s="82"/>
      <c r="B133" s="85"/>
      <c r="C133" s="90"/>
    </row>
    <row r="134" spans="1:5">
      <c r="A134" s="84"/>
      <c r="B134" s="87"/>
      <c r="C134" s="85"/>
    </row>
    <row r="135" spans="1:5">
      <c r="A135" s="84"/>
      <c r="B135" s="87"/>
      <c r="C135" s="85"/>
    </row>
    <row r="136" spans="1:5">
      <c r="A136" s="84"/>
      <c r="B136" s="87"/>
      <c r="C136" s="85"/>
    </row>
    <row r="137" spans="1:5" ht="15.75" customHeight="1">
      <c r="A137" s="84"/>
      <c r="B137" s="87"/>
      <c r="C137" s="85"/>
    </row>
    <row r="138" spans="1:5">
      <c r="A138" s="84"/>
      <c r="B138" s="87"/>
      <c r="C138" s="85"/>
    </row>
    <row r="139" spans="1:5">
      <c r="A139" s="84"/>
      <c r="B139" s="87"/>
      <c r="C139" s="85"/>
    </row>
    <row r="140" spans="1:5">
      <c r="A140" s="84"/>
      <c r="B140" s="87"/>
      <c r="C140" s="86"/>
    </row>
    <row r="141" spans="1:5">
      <c r="A141" s="84"/>
      <c r="B141" s="87"/>
      <c r="C141" s="85"/>
    </row>
    <row r="142" spans="1:5">
      <c r="A142" s="84"/>
      <c r="B142" s="87"/>
      <c r="C142" s="85"/>
    </row>
    <row r="143" spans="1:5" ht="15.75" customHeight="1">
      <c r="A143" s="84"/>
      <c r="B143" s="87"/>
      <c r="C143" s="85"/>
    </row>
    <row r="144" spans="1:5">
      <c r="A144" s="84"/>
      <c r="B144" s="87"/>
      <c r="C144" s="85"/>
    </row>
    <row r="145" spans="1:3">
      <c r="A145" s="84"/>
      <c r="B145" s="87"/>
      <c r="C145" s="88"/>
    </row>
    <row r="146" spans="1:3">
      <c r="A146" s="82"/>
      <c r="B146" s="85"/>
      <c r="C146" s="90"/>
    </row>
    <row r="147" spans="1:3">
      <c r="A147" s="83"/>
      <c r="B147" s="85"/>
      <c r="C147" s="85"/>
    </row>
    <row r="148" spans="1:3" ht="15" customHeight="1">
      <c r="A148" s="82"/>
      <c r="B148" s="85"/>
      <c r="C148" s="90"/>
    </row>
    <row r="149" spans="1:3">
      <c r="A149" s="84"/>
      <c r="B149" s="87"/>
      <c r="C149" s="85"/>
    </row>
    <row r="150" spans="1:3">
      <c r="A150" s="84"/>
      <c r="B150" s="87"/>
      <c r="C150" s="85"/>
    </row>
    <row r="151" spans="1:3">
      <c r="A151" s="84"/>
      <c r="B151" s="87"/>
      <c r="C151" s="85"/>
    </row>
    <row r="152" spans="1:3">
      <c r="A152" s="82"/>
      <c r="B152" s="85"/>
      <c r="C152" s="90"/>
    </row>
    <row r="153" spans="1:3">
      <c r="A153" s="84"/>
      <c r="B153" s="87"/>
      <c r="C153" s="85"/>
    </row>
    <row r="154" spans="1:3">
      <c r="A154" s="84"/>
      <c r="B154" s="87"/>
      <c r="C154" s="85"/>
    </row>
    <row r="155" spans="1:3">
      <c r="A155" s="84"/>
      <c r="B155" s="87"/>
      <c r="C155" s="85"/>
    </row>
    <row r="156" spans="1:3">
      <c r="A156" s="84"/>
      <c r="B156" s="87"/>
      <c r="C156" s="85"/>
    </row>
    <row r="157" spans="1:3">
      <c r="A157" s="82"/>
      <c r="B157" s="85"/>
      <c r="C157" s="90"/>
    </row>
    <row r="159" spans="1:3">
      <c r="C159" s="89"/>
    </row>
    <row r="162" spans="1:3">
      <c r="A162" s="91"/>
    </row>
    <row r="163" spans="1:3">
      <c r="A163" s="92"/>
      <c r="C163" s="93"/>
    </row>
    <row r="164" spans="1:3">
      <c r="A164" s="92"/>
    </row>
    <row r="165" spans="1:3">
      <c r="A165" s="94"/>
      <c r="B165" s="94"/>
      <c r="C165" s="94"/>
    </row>
    <row r="166" spans="1:3">
      <c r="A166" s="134"/>
      <c r="B166" s="134"/>
      <c r="C166" s="134"/>
    </row>
    <row r="171" spans="1:3">
      <c r="A171" s="127"/>
      <c r="B171" s="127"/>
      <c r="C171" s="127"/>
    </row>
    <row r="172" spans="1:3">
      <c r="A172" s="126"/>
      <c r="B172" s="126"/>
      <c r="C172" s="126"/>
    </row>
    <row r="173" spans="1:3">
      <c r="A173" s="96"/>
      <c r="B173" s="96"/>
      <c r="C173" s="96"/>
    </row>
    <row r="174" spans="1:3">
      <c r="A174" s="127"/>
      <c r="B174" s="127"/>
      <c r="C174" s="127"/>
    </row>
    <row r="175" spans="1:3" ht="80.25" customHeight="1">
      <c r="A175" s="128"/>
      <c r="B175" s="128"/>
      <c r="C175" s="128"/>
    </row>
    <row r="176" spans="1:3" ht="31.5" customHeight="1">
      <c r="A176" s="128"/>
      <c r="B176" s="128"/>
      <c r="C176" s="128"/>
    </row>
    <row r="177" spans="1:3">
      <c r="A177" s="129"/>
      <c r="B177" s="129"/>
      <c r="C177" s="129"/>
    </row>
    <row r="178" spans="1:3" ht="24.75" customHeight="1">
      <c r="A178" s="129"/>
      <c r="B178" s="129"/>
      <c r="C178" s="129"/>
    </row>
    <row r="179" spans="1:3" ht="114" customHeight="1">
      <c r="A179" s="128"/>
      <c r="B179" s="128"/>
      <c r="C179" s="128"/>
    </row>
    <row r="180" spans="1:3">
      <c r="A180" s="129"/>
      <c r="B180" s="129"/>
      <c r="C180" s="129"/>
    </row>
    <row r="181" spans="1:3" ht="63.75" customHeight="1">
      <c r="A181" s="128"/>
      <c r="B181" s="128"/>
      <c r="C181" s="128"/>
    </row>
    <row r="182" spans="1:3" ht="12.75" customHeight="1">
      <c r="A182" s="137"/>
      <c r="B182" s="137"/>
      <c r="C182" s="137"/>
    </row>
    <row r="183" spans="1:3" ht="24.75" customHeight="1">
      <c r="A183" s="128"/>
      <c r="B183" s="128"/>
      <c r="C183" s="128"/>
    </row>
    <row r="184" spans="1:3" ht="69" customHeight="1">
      <c r="A184" s="135"/>
      <c r="B184" s="135"/>
      <c r="C184" s="135"/>
    </row>
    <row r="185" spans="1:3" ht="52.5" customHeight="1">
      <c r="A185" s="135"/>
      <c r="B185" s="135"/>
      <c r="C185" s="135"/>
    </row>
    <row r="186" spans="1:3" ht="23.25" customHeight="1">
      <c r="A186" s="97"/>
      <c r="B186" s="98"/>
      <c r="C186" s="98"/>
    </row>
    <row r="187" spans="1:3" ht="11.25" customHeight="1">
      <c r="A187" s="97"/>
      <c r="B187" s="98"/>
      <c r="C187" s="98"/>
    </row>
    <row r="188" spans="1:3" ht="13.5" customHeight="1">
      <c r="A188" s="136"/>
      <c r="B188" s="136"/>
      <c r="C188" s="136"/>
    </row>
    <row r="189" spans="1:3" ht="18" customHeight="1">
      <c r="A189" s="98"/>
      <c r="B189" s="98"/>
      <c r="C189" s="98"/>
    </row>
    <row r="190" spans="1:3" ht="18" customHeight="1">
      <c r="A190" s="98"/>
      <c r="B190" s="98"/>
      <c r="C190" s="98"/>
    </row>
    <row r="191" spans="1:3" ht="18" customHeight="1">
      <c r="A191" s="98"/>
      <c r="B191" s="98"/>
      <c r="C191" s="98"/>
    </row>
    <row r="192" spans="1:3" ht="18" customHeight="1">
      <c r="A192" s="98"/>
      <c r="B192" s="98"/>
      <c r="C192" s="98"/>
    </row>
    <row r="193" spans="1:3" ht="18" customHeight="1">
      <c r="A193" s="127"/>
      <c r="B193" s="127"/>
      <c r="C193" s="127"/>
    </row>
    <row r="194" spans="1:3" ht="18" customHeight="1">
      <c r="A194" s="126"/>
      <c r="B194" s="126"/>
      <c r="C194" s="126"/>
    </row>
    <row r="195" spans="1:3" ht="54" customHeight="1">
      <c r="A195" s="135"/>
      <c r="B195" s="135"/>
      <c r="C195" s="135"/>
    </row>
    <row r="196" spans="1:3" s="99" customFormat="1" ht="81" customHeight="1">
      <c r="A196" s="135"/>
      <c r="B196" s="135"/>
      <c r="C196" s="135"/>
    </row>
    <row r="197" spans="1:3">
      <c r="A197" s="139"/>
      <c r="B197" s="139"/>
      <c r="C197" s="139"/>
    </row>
    <row r="198" spans="1:3" ht="31.5" customHeight="1">
      <c r="A198" s="140"/>
      <c r="B198" s="140"/>
      <c r="C198" s="140"/>
    </row>
    <row r="200" spans="1:3">
      <c r="A200" s="141"/>
      <c r="B200" s="141"/>
      <c r="C200" s="100"/>
    </row>
    <row r="201" spans="1:3">
      <c r="A201" s="141"/>
      <c r="B201" s="141"/>
      <c r="C201" s="100"/>
    </row>
    <row r="202" spans="1:3">
      <c r="A202" s="141"/>
      <c r="B202" s="141"/>
      <c r="C202" s="100"/>
    </row>
    <row r="203" spans="1:3">
      <c r="A203" s="141"/>
      <c r="B203" s="141"/>
      <c r="C203" s="100"/>
    </row>
    <row r="204" spans="1:3">
      <c r="A204" s="138"/>
      <c r="B204" s="138"/>
      <c r="C204" s="102"/>
    </row>
    <row r="206" spans="1:3">
      <c r="A206" s="139"/>
      <c r="B206" s="139"/>
      <c r="C206" s="139"/>
    </row>
    <row r="207" spans="1:3" ht="15" customHeight="1">
      <c r="A207" s="140"/>
      <c r="B207" s="140"/>
      <c r="C207" s="140"/>
    </row>
    <row r="208" spans="1:3" ht="30" customHeight="1">
      <c r="A208" s="140"/>
      <c r="B208" s="140"/>
      <c r="C208" s="140"/>
    </row>
    <row r="209" spans="1:3">
      <c r="A209" s="141"/>
      <c r="B209" s="141"/>
      <c r="C209" s="103"/>
    </row>
    <row r="210" spans="1:3">
      <c r="A210" s="138"/>
      <c r="B210" s="138"/>
      <c r="C210" s="102"/>
    </row>
    <row r="212" spans="1:3">
      <c r="A212" s="139"/>
      <c r="B212" s="139"/>
      <c r="C212" s="139"/>
    </row>
    <row r="213" spans="1:3" ht="24.75" customHeight="1">
      <c r="A213" s="142"/>
      <c r="B213" s="142"/>
      <c r="C213" s="142"/>
    </row>
    <row r="214" spans="1:3">
      <c r="A214" s="139"/>
      <c r="B214" s="139"/>
      <c r="C214" s="139"/>
    </row>
    <row r="215" spans="1:3">
      <c r="A215" s="141"/>
      <c r="B215" s="141"/>
      <c r="C215" s="104"/>
    </row>
    <row r="216" spans="1:3">
      <c r="A216" s="141"/>
      <c r="B216" s="141"/>
      <c r="C216" s="100"/>
    </row>
    <row r="217" spans="1:3">
      <c r="A217" s="141"/>
      <c r="B217" s="141"/>
      <c r="C217" s="100"/>
    </row>
    <row r="218" spans="1:3">
      <c r="A218" s="141"/>
      <c r="B218" s="141"/>
      <c r="C218" s="100"/>
    </row>
    <row r="219" spans="1:3">
      <c r="A219" s="141"/>
      <c r="B219" s="141"/>
      <c r="C219" s="100"/>
    </row>
    <row r="220" spans="1:3">
      <c r="A220" s="141"/>
      <c r="B220" s="141"/>
      <c r="C220" s="100"/>
    </row>
    <row r="221" spans="1:3">
      <c r="A221" s="141"/>
      <c r="B221" s="141"/>
      <c r="C221" s="100"/>
    </row>
    <row r="222" spans="1:3">
      <c r="A222" s="141"/>
      <c r="B222" s="141"/>
      <c r="C222" s="100"/>
    </row>
    <row r="223" spans="1:3">
      <c r="A223" s="138"/>
      <c r="B223" s="138"/>
      <c r="C223" s="105"/>
    </row>
    <row r="224" spans="1:3">
      <c r="A224" s="101"/>
      <c r="B224" s="101"/>
      <c r="C224" s="105"/>
    </row>
    <row r="225" spans="1:3">
      <c r="A225" s="101"/>
      <c r="B225" s="101"/>
      <c r="C225" s="105"/>
    </row>
    <row r="226" spans="1:3">
      <c r="A226" s="101"/>
      <c r="B226" s="101"/>
      <c r="C226" s="105"/>
    </row>
    <row r="227" spans="1:3">
      <c r="A227" s="101"/>
      <c r="B227" s="101"/>
      <c r="C227" s="105"/>
    </row>
    <row r="228" spans="1:3" ht="18" customHeight="1"/>
    <row r="229" spans="1:3" ht="18" customHeight="1">
      <c r="A229" s="127"/>
      <c r="B229" s="127"/>
      <c r="C229" s="127"/>
    </row>
    <row r="230" spans="1:3">
      <c r="A230" s="126"/>
      <c r="B230" s="126"/>
      <c r="C230" s="126"/>
    </row>
    <row r="231" spans="1:3" ht="7.5" customHeight="1">
      <c r="A231" s="95"/>
      <c r="B231" s="95"/>
      <c r="C231" s="95"/>
    </row>
    <row r="232" spans="1:3" ht="12" customHeight="1">
      <c r="A232" s="139"/>
      <c r="B232" s="139"/>
      <c r="C232" s="139"/>
    </row>
    <row r="233" spans="1:3" ht="20.25" customHeight="1">
      <c r="A233" s="142"/>
      <c r="B233" s="142"/>
      <c r="C233" s="142"/>
    </row>
    <row r="234" spans="1:3">
      <c r="A234" s="141"/>
      <c r="B234" s="141"/>
      <c r="C234" s="106"/>
    </row>
    <row r="235" spans="1:3">
      <c r="A235" s="141"/>
      <c r="B235" s="141"/>
      <c r="C235" s="106"/>
    </row>
    <row r="236" spans="1:3">
      <c r="A236" s="141"/>
      <c r="B236" s="141"/>
      <c r="C236" s="106"/>
    </row>
    <row r="237" spans="1:3">
      <c r="A237" s="138"/>
      <c r="B237" s="138"/>
      <c r="C237" s="106"/>
    </row>
    <row r="238" spans="1:3" ht="6.75" customHeight="1">
      <c r="A238" s="107"/>
      <c r="B238" s="107"/>
      <c r="C238" s="107"/>
    </row>
    <row r="239" spans="1:3">
      <c r="A239" s="139"/>
      <c r="B239" s="139"/>
      <c r="C239" s="139"/>
    </row>
    <row r="240" spans="1:3" ht="27.75" customHeight="1">
      <c r="A240" s="140"/>
      <c r="B240" s="140"/>
      <c r="C240" s="140"/>
    </row>
    <row r="241" spans="1:3">
      <c r="A241" s="141"/>
      <c r="B241" s="141"/>
      <c r="C241" s="106"/>
    </row>
    <row r="242" spans="1:3">
      <c r="A242" s="138"/>
      <c r="B242" s="138"/>
      <c r="C242" s="105"/>
    </row>
    <row r="243" spans="1:3">
      <c r="A243" s="139"/>
      <c r="B243" s="139"/>
      <c r="C243" s="139"/>
    </row>
    <row r="244" spans="1:3" ht="30.75" customHeight="1">
      <c r="A244" s="142"/>
      <c r="B244" s="142"/>
      <c r="C244" s="142"/>
    </row>
    <row r="245" spans="1:3">
      <c r="A245" s="141"/>
      <c r="B245" s="141"/>
      <c r="C245" s="106"/>
    </row>
    <row r="246" spans="1:3">
      <c r="A246" s="141"/>
      <c r="B246" s="141"/>
      <c r="C246" s="106"/>
    </row>
    <row r="247" spans="1:3">
      <c r="A247" s="141"/>
      <c r="B247" s="141"/>
      <c r="C247" s="106"/>
    </row>
    <row r="248" spans="1:3">
      <c r="A248" s="138"/>
      <c r="B248" s="138"/>
      <c r="C248" s="108"/>
    </row>
    <row r="249" spans="1:3">
      <c r="A249" s="139"/>
      <c r="B249" s="139"/>
      <c r="C249" s="139"/>
    </row>
    <row r="250" spans="1:3" ht="77.25" customHeight="1">
      <c r="A250" s="140"/>
      <c r="B250" s="140"/>
      <c r="C250" s="140"/>
    </row>
    <row r="251" spans="1:3">
      <c r="A251" s="141"/>
      <c r="B251" s="141"/>
      <c r="C251" s="106"/>
    </row>
    <row r="252" spans="1:3">
      <c r="A252" s="138"/>
      <c r="B252" s="138"/>
      <c r="C252" s="105"/>
    </row>
    <row r="254" spans="1:3" ht="24.75" customHeight="1">
      <c r="A254" s="143"/>
      <c r="B254" s="143"/>
      <c r="C254" s="143"/>
    </row>
    <row r="255" spans="1:3" ht="49.5" customHeight="1">
      <c r="A255" s="140"/>
      <c r="B255" s="140"/>
      <c r="C255" s="140"/>
    </row>
    <row r="256" spans="1:3">
      <c r="A256" s="140"/>
      <c r="B256" s="140"/>
      <c r="C256" s="106"/>
    </row>
    <row r="257" spans="1:3">
      <c r="A257" s="140"/>
      <c r="B257" s="140"/>
      <c r="C257" s="106"/>
    </row>
    <row r="258" spans="1:3">
      <c r="A258" s="140"/>
      <c r="B258" s="140"/>
      <c r="C258" s="106"/>
    </row>
    <row r="259" spans="1:3">
      <c r="A259" s="141"/>
      <c r="B259" s="141"/>
      <c r="C259" s="106"/>
    </row>
    <row r="260" spans="1:3">
      <c r="A260" s="140"/>
      <c r="B260" s="140"/>
      <c r="C260" s="106"/>
    </row>
    <row r="261" spans="1:3">
      <c r="A261" s="140"/>
      <c r="B261" s="140"/>
      <c r="C261" s="106"/>
    </row>
    <row r="262" spans="1:3">
      <c r="A262" s="140"/>
      <c r="B262" s="140"/>
      <c r="C262" s="106"/>
    </row>
    <row r="263" spans="1:3">
      <c r="A263" s="144"/>
      <c r="B263" s="144"/>
      <c r="C263" s="108"/>
    </row>
    <row r="264" spans="1:3">
      <c r="A264" s="109"/>
      <c r="B264" s="109"/>
      <c r="C264" s="108"/>
    </row>
    <row r="265" spans="1:3">
      <c r="A265" s="109"/>
      <c r="B265" s="109"/>
      <c r="C265" s="108"/>
    </row>
    <row r="266" spans="1:3" ht="6.75" customHeight="1">
      <c r="A266" s="109"/>
      <c r="B266" s="109"/>
      <c r="C266" s="108"/>
    </row>
    <row r="267" spans="1:3">
      <c r="A267" s="127"/>
      <c r="B267" s="127"/>
      <c r="C267" s="127"/>
    </row>
    <row r="268" spans="1:3">
      <c r="A268" s="126"/>
      <c r="B268" s="126"/>
      <c r="C268" s="126"/>
    </row>
    <row r="269" spans="1:3" ht="6.75" customHeight="1"/>
    <row r="270" spans="1:3">
      <c r="A270" s="139"/>
      <c r="B270" s="139"/>
      <c r="C270" s="139"/>
    </row>
    <row r="271" spans="1:3" ht="33.75" customHeight="1">
      <c r="A271" s="140"/>
      <c r="B271" s="140"/>
      <c r="C271" s="140"/>
    </row>
    <row r="272" spans="1:3" ht="12.75" customHeight="1">
      <c r="A272" s="141"/>
      <c r="B272" s="141"/>
      <c r="C272" s="106"/>
    </row>
    <row r="273" spans="1:3">
      <c r="A273" s="138"/>
      <c r="B273" s="138"/>
      <c r="C273" s="108"/>
    </row>
    <row r="275" spans="1:3">
      <c r="A275" s="139"/>
      <c r="B275" s="139"/>
      <c r="C275" s="139"/>
    </row>
    <row r="276" spans="1:3" ht="36" customHeight="1">
      <c r="A276" s="140"/>
      <c r="B276" s="140"/>
      <c r="C276" s="140"/>
    </row>
    <row r="277" spans="1:3">
      <c r="A277" s="141"/>
      <c r="B277" s="141"/>
      <c r="C277" s="106"/>
    </row>
    <row r="278" spans="1:3">
      <c r="A278" s="141"/>
      <c r="B278" s="141"/>
      <c r="C278" s="106"/>
    </row>
    <row r="279" spans="1:3">
      <c r="A279" s="141"/>
      <c r="B279" s="141"/>
      <c r="C279" s="106"/>
    </row>
    <row r="280" spans="1:3">
      <c r="A280" s="141"/>
      <c r="B280" s="141"/>
      <c r="C280" s="106"/>
    </row>
    <row r="281" spans="1:3">
      <c r="A281" s="138"/>
      <c r="B281" s="138"/>
      <c r="C281" s="108"/>
    </row>
    <row r="282" spans="1:3" ht="6.75" customHeight="1">
      <c r="A282" s="145"/>
      <c r="B282" s="145"/>
      <c r="C282" s="145"/>
    </row>
    <row r="283" spans="1:3">
      <c r="A283" s="139"/>
      <c r="B283" s="139"/>
      <c r="C283" s="139"/>
    </row>
    <row r="284" spans="1:3" ht="32.25" customHeight="1">
      <c r="A284" s="140"/>
      <c r="B284" s="140"/>
      <c r="C284" s="140"/>
    </row>
    <row r="285" spans="1:3">
      <c r="A285" s="110"/>
      <c r="B285" s="110"/>
      <c r="C285" s="106"/>
    </row>
    <row r="286" spans="1:3" ht="11.25" customHeight="1">
      <c r="A286" s="146"/>
      <c r="B286" s="146"/>
      <c r="C286" s="108"/>
    </row>
    <row r="287" spans="1:3" ht="14.25" customHeight="1">
      <c r="A287" s="139"/>
      <c r="B287" s="139"/>
      <c r="C287" s="139"/>
    </row>
    <row r="288" spans="1:3" ht="35.25" customHeight="1">
      <c r="A288" s="140"/>
      <c r="B288" s="140"/>
      <c r="C288" s="140"/>
    </row>
    <row r="289" spans="1:3">
      <c r="A289" s="140"/>
      <c r="B289" s="140"/>
      <c r="C289" s="106"/>
    </row>
    <row r="290" spans="1:3">
      <c r="A290" s="140"/>
      <c r="B290" s="140"/>
      <c r="C290" s="106"/>
    </row>
    <row r="291" spans="1:3">
      <c r="A291" s="140"/>
      <c r="B291" s="140"/>
      <c r="C291" s="106"/>
    </row>
    <row r="292" spans="1:3">
      <c r="A292" s="140"/>
      <c r="B292" s="140"/>
      <c r="C292" s="106"/>
    </row>
    <row r="293" spans="1:3">
      <c r="A293" s="140"/>
      <c r="B293" s="140"/>
      <c r="C293" s="106"/>
    </row>
    <row r="294" spans="1:3">
      <c r="A294" s="144"/>
      <c r="B294" s="144"/>
      <c r="C294" s="108"/>
    </row>
    <row r="295" spans="1:3" ht="9" customHeight="1"/>
    <row r="296" spans="1:3">
      <c r="A296" s="139"/>
      <c r="B296" s="139"/>
      <c r="C296" s="139"/>
    </row>
    <row r="297" spans="1:3" ht="30.75" customHeight="1">
      <c r="A297" s="140"/>
      <c r="B297" s="140"/>
      <c r="C297" s="140"/>
    </row>
    <row r="298" spans="1:3">
      <c r="A298" s="140"/>
      <c r="B298" s="140"/>
      <c r="C298" s="100"/>
    </row>
    <row r="299" spans="1:3">
      <c r="A299" s="141"/>
      <c r="B299" s="141"/>
      <c r="C299" s="105"/>
    </row>
    <row r="300" spans="1:3" ht="5.25" customHeight="1"/>
    <row r="301" spans="1:3">
      <c r="A301" s="139"/>
      <c r="B301" s="139"/>
      <c r="C301" s="139"/>
    </row>
    <row r="302" spans="1:3" ht="30" customHeight="1">
      <c r="A302" s="140"/>
      <c r="B302" s="140"/>
      <c r="C302" s="140"/>
    </row>
    <row r="303" spans="1:3">
      <c r="A303" s="141"/>
      <c r="B303" s="141"/>
      <c r="C303" s="100"/>
    </row>
    <row r="304" spans="1:3">
      <c r="A304" s="138"/>
      <c r="B304" s="138"/>
      <c r="C304" s="108"/>
    </row>
    <row r="311" spans="1:3">
      <c r="A311" s="127"/>
      <c r="B311" s="127"/>
      <c r="C311" s="127"/>
    </row>
    <row r="312" spans="1:3">
      <c r="A312" s="147"/>
      <c r="B312" s="147"/>
      <c r="C312" s="147"/>
    </row>
    <row r="314" spans="1:3">
      <c r="A314" s="139"/>
      <c r="B314" s="139"/>
      <c r="C314" s="139"/>
    </row>
    <row r="315" spans="1:3" ht="37.5" customHeight="1">
      <c r="A315" s="140"/>
      <c r="B315" s="140"/>
      <c r="C315" s="140"/>
    </row>
    <row r="316" spans="1:3">
      <c r="A316" s="141"/>
      <c r="B316" s="141"/>
      <c r="C316" s="100"/>
    </row>
    <row r="317" spans="1:3">
      <c r="A317" s="138"/>
      <c r="B317" s="138"/>
      <c r="C317" s="108"/>
    </row>
    <row r="319" spans="1:3">
      <c r="A319" s="139"/>
      <c r="B319" s="139"/>
      <c r="C319" s="139"/>
    </row>
    <row r="320" spans="1:3" ht="36.75" customHeight="1">
      <c r="A320" s="140"/>
      <c r="B320" s="140"/>
      <c r="C320" s="140"/>
    </row>
    <row r="321" spans="1:3">
      <c r="A321" s="141"/>
      <c r="B321" s="141"/>
      <c r="C321" s="141"/>
    </row>
    <row r="323" spans="1:3">
      <c r="A323" s="148"/>
      <c r="B323" s="148"/>
      <c r="C323" s="148"/>
    </row>
    <row r="324" spans="1:3">
      <c r="A324" s="141"/>
      <c r="B324" s="141"/>
      <c r="C324" s="100"/>
    </row>
    <row r="325" spans="1:3">
      <c r="A325" s="141"/>
      <c r="B325" s="141"/>
      <c r="C325" s="100"/>
    </row>
    <row r="326" spans="1:3">
      <c r="A326" s="141"/>
      <c r="B326" s="141"/>
      <c r="C326" s="100"/>
    </row>
    <row r="327" spans="1:3">
      <c r="A327" s="141"/>
      <c r="B327" s="141"/>
      <c r="C327" s="100"/>
    </row>
    <row r="328" spans="1:3">
      <c r="A328" s="141"/>
      <c r="B328" s="141"/>
      <c r="C328" s="100"/>
    </row>
    <row r="329" spans="1:3">
      <c r="A329" s="141"/>
      <c r="B329" s="141"/>
      <c r="C329" s="100"/>
    </row>
    <row r="330" spans="1:3">
      <c r="A330" s="141"/>
      <c r="B330" s="141"/>
      <c r="C330" s="100"/>
    </row>
    <row r="331" spans="1:3">
      <c r="A331" s="141"/>
      <c r="B331" s="141"/>
      <c r="C331" s="100"/>
    </row>
    <row r="332" spans="1:3">
      <c r="A332" s="141"/>
      <c r="B332" s="141"/>
      <c r="C332" s="100"/>
    </row>
    <row r="333" spans="1:3">
      <c r="A333" s="141"/>
      <c r="B333" s="141"/>
      <c r="C333" s="100"/>
    </row>
    <row r="334" spans="1:3">
      <c r="A334" s="141"/>
      <c r="B334" s="141"/>
      <c r="C334" s="100"/>
    </row>
    <row r="335" spans="1:3">
      <c r="A335" s="141"/>
      <c r="B335" s="141"/>
      <c r="C335" s="100"/>
    </row>
    <row r="336" spans="1:3">
      <c r="A336" s="141"/>
      <c r="B336" s="141"/>
      <c r="C336" s="100"/>
    </row>
    <row r="337" spans="1:3">
      <c r="A337" s="141"/>
      <c r="B337" s="141"/>
      <c r="C337" s="100"/>
    </row>
    <row r="338" spans="1:3">
      <c r="A338" s="141"/>
      <c r="B338" s="141"/>
      <c r="C338" s="100"/>
    </row>
    <row r="339" spans="1:3">
      <c r="A339" s="141"/>
      <c r="B339" s="141"/>
      <c r="C339" s="100"/>
    </row>
    <row r="340" spans="1:3">
      <c r="A340" s="141"/>
      <c r="B340" s="141"/>
      <c r="C340" s="100"/>
    </row>
    <row r="341" spans="1:3">
      <c r="A341" s="138"/>
      <c r="B341" s="138"/>
      <c r="C341" s="111"/>
    </row>
    <row r="342" spans="1:3">
      <c r="A342" s="112"/>
      <c r="B342" s="112"/>
      <c r="C342" s="112"/>
    </row>
    <row r="343" spans="1:3">
      <c r="A343" s="148"/>
      <c r="B343" s="148"/>
      <c r="C343" s="148"/>
    </row>
    <row r="344" spans="1:3">
      <c r="A344" s="141"/>
      <c r="B344" s="141"/>
      <c r="C344" s="100"/>
    </row>
    <row r="345" spans="1:3">
      <c r="A345" s="141"/>
      <c r="B345" s="141"/>
      <c r="C345" s="100"/>
    </row>
    <row r="346" spans="1:3">
      <c r="A346" s="141"/>
      <c r="B346" s="141"/>
      <c r="C346" s="100"/>
    </row>
    <row r="347" spans="1:3">
      <c r="A347" s="141"/>
      <c r="B347" s="141"/>
      <c r="C347" s="100"/>
    </row>
    <row r="348" spans="1:3">
      <c r="A348" s="138"/>
      <c r="B348" s="138"/>
      <c r="C348" s="108"/>
    </row>
    <row r="349" spans="1:3">
      <c r="A349" s="112"/>
      <c r="B349" s="112"/>
      <c r="C349" s="112"/>
    </row>
    <row r="357" spans="1:3">
      <c r="A357" s="127"/>
      <c r="B357" s="127"/>
      <c r="C357" s="127"/>
    </row>
    <row r="358" spans="1:3">
      <c r="A358" s="147"/>
      <c r="B358" s="147"/>
      <c r="C358" s="147"/>
    </row>
    <row r="360" spans="1:3">
      <c r="A360" s="148"/>
      <c r="B360" s="148"/>
      <c r="C360" s="148"/>
    </row>
    <row r="361" spans="1:3">
      <c r="A361" s="141"/>
      <c r="B361" s="141"/>
      <c r="C361" s="100"/>
    </row>
    <row r="362" spans="1:3">
      <c r="A362" s="141"/>
      <c r="B362" s="141"/>
      <c r="C362" s="100"/>
    </row>
    <row r="363" spans="1:3">
      <c r="A363" s="138"/>
      <c r="B363" s="138"/>
      <c r="C363" s="108"/>
    </row>
    <row r="364" spans="1:3" ht="27" customHeight="1">
      <c r="A364" s="148"/>
      <c r="B364" s="148"/>
      <c r="C364" s="148"/>
    </row>
    <row r="365" spans="1:3">
      <c r="A365" s="141"/>
      <c r="B365" s="141"/>
      <c r="C365" s="100"/>
    </row>
    <row r="366" spans="1:3">
      <c r="A366" s="141"/>
      <c r="B366" s="141"/>
      <c r="C366" s="100"/>
    </row>
    <row r="367" spans="1:3">
      <c r="A367" s="138"/>
      <c r="B367" s="138"/>
      <c r="C367" s="108"/>
    </row>
    <row r="368" spans="1:3" ht="23.25" customHeight="1">
      <c r="A368" s="148"/>
      <c r="B368" s="148"/>
      <c r="C368" s="148"/>
    </row>
    <row r="369" spans="1:3">
      <c r="A369" s="141"/>
      <c r="B369" s="141"/>
      <c r="C369" s="100"/>
    </row>
    <row r="370" spans="1:3">
      <c r="A370" s="141"/>
      <c r="B370" s="141"/>
      <c r="C370" s="100"/>
    </row>
    <row r="371" spans="1:3">
      <c r="A371" s="141"/>
      <c r="B371" s="141"/>
      <c r="C371" s="100"/>
    </row>
    <row r="372" spans="1:3">
      <c r="A372" s="141"/>
      <c r="B372" s="141"/>
      <c r="C372" s="100"/>
    </row>
    <row r="373" spans="1:3">
      <c r="A373" s="141"/>
      <c r="B373" s="141"/>
      <c r="C373" s="100"/>
    </row>
    <row r="374" spans="1:3">
      <c r="A374" s="141"/>
      <c r="B374" s="141"/>
      <c r="C374" s="100"/>
    </row>
    <row r="375" spans="1:3">
      <c r="A375" s="141"/>
      <c r="B375" s="141"/>
      <c r="C375" s="100"/>
    </row>
    <row r="376" spans="1:3">
      <c r="A376" s="141"/>
      <c r="B376" s="141"/>
      <c r="C376" s="100"/>
    </row>
    <row r="377" spans="1:3">
      <c r="A377" s="141"/>
      <c r="B377" s="141"/>
      <c r="C377" s="100"/>
    </row>
    <row r="378" spans="1:3">
      <c r="A378" s="141"/>
      <c r="B378" s="141"/>
      <c r="C378" s="100"/>
    </row>
    <row r="379" spans="1:3">
      <c r="A379" s="141"/>
      <c r="B379" s="141"/>
      <c r="C379" s="100"/>
    </row>
    <row r="380" spans="1:3">
      <c r="A380" s="141"/>
      <c r="B380" s="141"/>
      <c r="C380" s="100"/>
    </row>
    <row r="381" spans="1:3">
      <c r="A381" s="141"/>
      <c r="B381" s="141"/>
      <c r="C381" s="100"/>
    </row>
    <row r="382" spans="1:3">
      <c r="A382" s="141"/>
      <c r="B382" s="141"/>
      <c r="C382" s="100"/>
    </row>
    <row r="383" spans="1:3">
      <c r="A383" s="138"/>
      <c r="B383" s="138"/>
      <c r="C383" s="108"/>
    </row>
    <row r="384" spans="1:3">
      <c r="A384" s="112"/>
      <c r="B384" s="112"/>
      <c r="C384" s="112"/>
    </row>
    <row r="385" spans="1:3" ht="22.5" customHeight="1">
      <c r="A385" s="142"/>
      <c r="B385" s="142"/>
      <c r="C385" s="142"/>
    </row>
    <row r="386" spans="1:3">
      <c r="A386" s="141"/>
      <c r="B386" s="141"/>
      <c r="C386" s="100"/>
    </row>
    <row r="387" spans="1:3">
      <c r="A387" s="141"/>
      <c r="B387" s="141"/>
      <c r="C387" s="100"/>
    </row>
    <row r="388" spans="1:3">
      <c r="A388" s="141"/>
      <c r="B388" s="141"/>
      <c r="C388" s="100"/>
    </row>
    <row r="389" spans="1:3">
      <c r="A389" s="138"/>
      <c r="B389" s="138"/>
      <c r="C389" s="108"/>
    </row>
    <row r="390" spans="1:3">
      <c r="A390" s="112"/>
      <c r="B390" s="112"/>
      <c r="C390" s="112"/>
    </row>
    <row r="391" spans="1:3">
      <c r="A391" s="142"/>
      <c r="B391" s="142"/>
      <c r="C391" s="142"/>
    </row>
    <row r="392" spans="1:3">
      <c r="A392" s="141"/>
      <c r="B392" s="141"/>
      <c r="C392" s="100"/>
    </row>
    <row r="393" spans="1:3">
      <c r="A393" s="141"/>
      <c r="B393" s="141"/>
      <c r="C393" s="100"/>
    </row>
    <row r="394" spans="1:3">
      <c r="A394" s="141"/>
      <c r="B394" s="141"/>
      <c r="C394" s="100"/>
    </row>
    <row r="395" spans="1:3">
      <c r="A395" s="138"/>
      <c r="B395" s="138"/>
      <c r="C395" s="108"/>
    </row>
    <row r="396" spans="1:3">
      <c r="A396" s="112"/>
      <c r="B396" s="112"/>
      <c r="C396" s="112"/>
    </row>
    <row r="397" spans="1:3">
      <c r="A397" s="113"/>
      <c r="B397" s="113"/>
      <c r="C397" s="113"/>
    </row>
    <row r="398" spans="1:3">
      <c r="A398" s="149"/>
      <c r="B398" s="149"/>
      <c r="C398" s="149"/>
    </row>
    <row r="399" spans="1:3">
      <c r="A399" s="114"/>
      <c r="B399" s="114"/>
      <c r="C399" s="114"/>
    </row>
    <row r="400" spans="1:3">
      <c r="A400" s="112"/>
      <c r="B400" s="112"/>
      <c r="C400" s="112"/>
    </row>
    <row r="401" spans="1:3">
      <c r="A401" s="127"/>
      <c r="B401" s="127"/>
      <c r="C401" s="127"/>
    </row>
    <row r="402" spans="1:3">
      <c r="A402" s="149"/>
      <c r="B402" s="149"/>
      <c r="C402" s="149"/>
    </row>
    <row r="403" spans="1:3">
      <c r="A403" s="112"/>
      <c r="B403" s="112"/>
      <c r="C403" s="112"/>
    </row>
    <row r="404" spans="1:3" ht="23.25" customHeight="1">
      <c r="A404" s="148"/>
      <c r="B404" s="148"/>
      <c r="C404" s="148"/>
    </row>
    <row r="405" spans="1:3">
      <c r="A405" s="141"/>
      <c r="B405" s="141"/>
      <c r="C405" s="100"/>
    </row>
    <row r="406" spans="1:3">
      <c r="A406" s="141"/>
      <c r="B406" s="141"/>
      <c r="C406" s="100"/>
    </row>
    <row r="407" spans="1:3">
      <c r="A407" s="138"/>
      <c r="B407" s="138"/>
      <c r="C407" s="108"/>
    </row>
    <row r="408" spans="1:3" ht="26.25" customHeight="1">
      <c r="A408" s="148"/>
      <c r="B408" s="148"/>
      <c r="C408" s="148"/>
    </row>
    <row r="409" spans="1:3">
      <c r="A409" s="141"/>
      <c r="B409" s="141"/>
      <c r="C409" s="100"/>
    </row>
    <row r="410" spans="1:3">
      <c r="A410" s="141"/>
      <c r="B410" s="141"/>
      <c r="C410" s="100"/>
    </row>
    <row r="411" spans="1:3">
      <c r="A411" s="138"/>
      <c r="B411" s="138"/>
      <c r="C411" s="108"/>
    </row>
    <row r="412" spans="1:3" ht="26.25" customHeight="1">
      <c r="A412" s="148"/>
      <c r="B412" s="148"/>
      <c r="C412" s="148"/>
    </row>
    <row r="413" spans="1:3">
      <c r="A413" s="141"/>
      <c r="B413" s="141"/>
      <c r="C413" s="100"/>
    </row>
    <row r="414" spans="1:3">
      <c r="A414" s="138"/>
      <c r="B414" s="138"/>
      <c r="C414" s="108"/>
    </row>
    <row r="415" spans="1:3" ht="29.25" customHeight="1">
      <c r="A415" s="148"/>
      <c r="B415" s="148"/>
      <c r="C415" s="148"/>
    </row>
    <row r="416" spans="1:3">
      <c r="A416" s="141"/>
      <c r="B416" s="141"/>
      <c r="C416" s="100"/>
    </row>
    <row r="417" spans="1:3">
      <c r="A417" s="141"/>
      <c r="B417" s="141"/>
      <c r="C417" s="100"/>
    </row>
    <row r="418" spans="1:3">
      <c r="A418" s="141"/>
      <c r="B418" s="141"/>
      <c r="C418" s="100"/>
    </row>
    <row r="419" spans="1:3">
      <c r="A419" s="141"/>
      <c r="B419" s="141"/>
      <c r="C419" s="100"/>
    </row>
    <row r="420" spans="1:3">
      <c r="A420" s="141"/>
      <c r="B420" s="141"/>
      <c r="C420" s="100"/>
    </row>
    <row r="421" spans="1:3">
      <c r="A421" s="141"/>
      <c r="B421" s="141"/>
      <c r="C421" s="100"/>
    </row>
    <row r="422" spans="1:3">
      <c r="A422" s="138"/>
      <c r="B422" s="138"/>
      <c r="C422" s="108"/>
    </row>
    <row r="423" spans="1:3" ht="24" customHeight="1">
      <c r="A423" s="148"/>
      <c r="B423" s="148"/>
      <c r="C423" s="148"/>
    </row>
    <row r="424" spans="1:3">
      <c r="A424" s="141"/>
      <c r="B424" s="141"/>
      <c r="C424" s="100"/>
    </row>
    <row r="425" spans="1:3">
      <c r="A425" s="141"/>
      <c r="B425" s="141"/>
      <c r="C425" s="100"/>
    </row>
    <row r="426" spans="1:3">
      <c r="A426" s="138"/>
      <c r="B426" s="138"/>
      <c r="C426" s="108"/>
    </row>
    <row r="427" spans="1:3" ht="17.25" customHeight="1">
      <c r="A427" s="150"/>
      <c r="B427" s="150"/>
      <c r="C427" s="150"/>
    </row>
    <row r="428" spans="1:3" ht="30.75" customHeight="1">
      <c r="A428" s="139"/>
      <c r="B428" s="139"/>
      <c r="C428" s="139"/>
    </row>
    <row r="429" spans="1:3" ht="31.5" customHeight="1">
      <c r="A429" s="142"/>
      <c r="B429" s="142"/>
      <c r="C429" s="142"/>
    </row>
    <row r="430" spans="1:3">
      <c r="A430" s="141"/>
      <c r="B430" s="141"/>
      <c r="C430" s="100"/>
    </row>
    <row r="431" spans="1:3">
      <c r="A431" s="141"/>
      <c r="B431" s="141"/>
      <c r="C431" s="100"/>
    </row>
    <row r="432" spans="1:3">
      <c r="A432" s="141"/>
      <c r="B432" s="141"/>
      <c r="C432" s="100"/>
    </row>
    <row r="433" spans="1:3">
      <c r="A433" s="141"/>
      <c r="B433" s="141"/>
      <c r="C433" s="100"/>
    </row>
    <row r="434" spans="1:3" ht="22.5" customHeight="1">
      <c r="A434" s="138"/>
      <c r="B434" s="138"/>
      <c r="C434" s="108"/>
    </row>
    <row r="435" spans="1:3" ht="22.5" customHeight="1">
      <c r="A435" s="101"/>
      <c r="B435" s="101"/>
      <c r="C435" s="108"/>
    </row>
    <row r="436" spans="1:3">
      <c r="A436" s="101"/>
      <c r="B436" s="101"/>
      <c r="C436" s="108"/>
    </row>
    <row r="437" spans="1:3">
      <c r="A437" s="101"/>
      <c r="B437" s="101"/>
      <c r="C437" s="108"/>
    </row>
    <row r="438" spans="1:3">
      <c r="A438" s="101"/>
      <c r="B438" s="101"/>
      <c r="C438" s="108"/>
    </row>
    <row r="439" spans="1:3">
      <c r="A439" s="101"/>
      <c r="B439" s="101"/>
      <c r="C439" s="108"/>
    </row>
    <row r="440" spans="1:3">
      <c r="A440" s="112"/>
      <c r="B440" s="112"/>
      <c r="C440" s="112"/>
    </row>
    <row r="441" spans="1:3">
      <c r="A441" s="139"/>
      <c r="B441" s="139"/>
      <c r="C441" s="139"/>
    </row>
    <row r="442" spans="1:3" ht="36" customHeight="1">
      <c r="A442" s="140"/>
      <c r="B442" s="140"/>
      <c r="C442" s="140"/>
    </row>
    <row r="443" spans="1:3">
      <c r="A443" s="141"/>
      <c r="B443" s="141"/>
      <c r="C443" s="100"/>
    </row>
    <row r="444" spans="1:3">
      <c r="A444" s="141"/>
      <c r="B444" s="141"/>
      <c r="C444" s="100"/>
    </row>
    <row r="445" spans="1:3">
      <c r="A445" s="141"/>
      <c r="B445" s="141"/>
      <c r="C445" s="100"/>
    </row>
    <row r="446" spans="1:3">
      <c r="A446" s="141"/>
      <c r="B446" s="141"/>
      <c r="C446" s="100"/>
    </row>
    <row r="447" spans="1:3">
      <c r="A447" s="138"/>
      <c r="B447" s="138"/>
      <c r="C447" s="108"/>
    </row>
    <row r="448" spans="1:3">
      <c r="A448" s="151"/>
      <c r="B448" s="151"/>
      <c r="C448" s="111"/>
    </row>
    <row r="454" spans="1:3">
      <c r="A454" s="91"/>
    </row>
    <row r="455" spans="1:3">
      <c r="A455" s="92"/>
      <c r="C455" s="93"/>
    </row>
    <row r="456" spans="1:3">
      <c r="A456" s="92"/>
    </row>
    <row r="457" spans="1:3">
      <c r="A457" s="94"/>
      <c r="B457" s="94"/>
      <c r="C457" s="94"/>
    </row>
    <row r="458" spans="1:3">
      <c r="A458" s="134"/>
      <c r="B458" s="134"/>
      <c r="C458" s="134"/>
    </row>
    <row r="461" spans="1:3">
      <c r="A461" s="113"/>
      <c r="B461" s="113"/>
      <c r="C461" s="113"/>
    </row>
    <row r="462" spans="1:3">
      <c r="A462" s="115"/>
      <c r="B462" s="115"/>
      <c r="C462" s="115"/>
    </row>
  </sheetData>
  <mergeCells count="226">
    <mergeCell ref="A446:B446"/>
    <mergeCell ref="A447:B447"/>
    <mergeCell ref="A448:B448"/>
    <mergeCell ref="A458:C458"/>
    <mergeCell ref="A434:B434"/>
    <mergeCell ref="A441:C441"/>
    <mergeCell ref="A442:C442"/>
    <mergeCell ref="A443:B443"/>
    <mergeCell ref="A444:B444"/>
    <mergeCell ref="A445:B445"/>
    <mergeCell ref="A428:C428"/>
    <mergeCell ref="A429:C429"/>
    <mergeCell ref="A430:B430"/>
    <mergeCell ref="A431:B431"/>
    <mergeCell ref="A432:B432"/>
    <mergeCell ref="A433:B433"/>
    <mergeCell ref="A422:B422"/>
    <mergeCell ref="A423:C423"/>
    <mergeCell ref="A424:B424"/>
    <mergeCell ref="A425:B425"/>
    <mergeCell ref="A426:B426"/>
    <mergeCell ref="A427:C427"/>
    <mergeCell ref="A416:B416"/>
    <mergeCell ref="A417:B417"/>
    <mergeCell ref="A418:B418"/>
    <mergeCell ref="A419:B419"/>
    <mergeCell ref="A420:B420"/>
    <mergeCell ref="A421:B421"/>
    <mergeCell ref="A410:B410"/>
    <mergeCell ref="A411:B411"/>
    <mergeCell ref="A412:C412"/>
    <mergeCell ref="A413:B413"/>
    <mergeCell ref="A414:B414"/>
    <mergeCell ref="A415:C415"/>
    <mergeCell ref="A404:C404"/>
    <mergeCell ref="A405:B405"/>
    <mergeCell ref="A406:B406"/>
    <mergeCell ref="A407:B407"/>
    <mergeCell ref="A408:C408"/>
    <mergeCell ref="A409:B409"/>
    <mergeCell ref="A393:B393"/>
    <mergeCell ref="A394:B394"/>
    <mergeCell ref="A395:B395"/>
    <mergeCell ref="A398:C398"/>
    <mergeCell ref="A401:C401"/>
    <mergeCell ref="A402:C402"/>
    <mergeCell ref="A386:B386"/>
    <mergeCell ref="A387:B387"/>
    <mergeCell ref="A388:B388"/>
    <mergeCell ref="A389:B389"/>
    <mergeCell ref="A391:C391"/>
    <mergeCell ref="A392:B392"/>
    <mergeCell ref="A379:B379"/>
    <mergeCell ref="A380:B380"/>
    <mergeCell ref="A381:B381"/>
    <mergeCell ref="A382:B382"/>
    <mergeCell ref="A383:B383"/>
    <mergeCell ref="A385:C385"/>
    <mergeCell ref="A373:B373"/>
    <mergeCell ref="A374:B374"/>
    <mergeCell ref="A375:B375"/>
    <mergeCell ref="A376:B376"/>
    <mergeCell ref="A377:B377"/>
    <mergeCell ref="A378:B378"/>
    <mergeCell ref="A367:B367"/>
    <mergeCell ref="A368:C368"/>
    <mergeCell ref="A369:B369"/>
    <mergeCell ref="A370:B370"/>
    <mergeCell ref="A371:B371"/>
    <mergeCell ref="A372:B372"/>
    <mergeCell ref="A361:B361"/>
    <mergeCell ref="A362:B362"/>
    <mergeCell ref="A363:B363"/>
    <mergeCell ref="A364:C364"/>
    <mergeCell ref="A365:B365"/>
    <mergeCell ref="A366:B366"/>
    <mergeCell ref="A346:B346"/>
    <mergeCell ref="A347:B347"/>
    <mergeCell ref="A348:B348"/>
    <mergeCell ref="A357:C357"/>
    <mergeCell ref="A358:C358"/>
    <mergeCell ref="A360:C360"/>
    <mergeCell ref="A339:B339"/>
    <mergeCell ref="A340:B340"/>
    <mergeCell ref="A341:B341"/>
    <mergeCell ref="A343:C343"/>
    <mergeCell ref="A344:B344"/>
    <mergeCell ref="A345:B345"/>
    <mergeCell ref="A333:B333"/>
    <mergeCell ref="A334:B334"/>
    <mergeCell ref="A335:B335"/>
    <mergeCell ref="A336:B336"/>
    <mergeCell ref="A337:B337"/>
    <mergeCell ref="A338:B338"/>
    <mergeCell ref="A327:B327"/>
    <mergeCell ref="A328:B328"/>
    <mergeCell ref="A329:B329"/>
    <mergeCell ref="A330:B330"/>
    <mergeCell ref="A331:B331"/>
    <mergeCell ref="A332:B332"/>
    <mergeCell ref="A320:C320"/>
    <mergeCell ref="A321:C321"/>
    <mergeCell ref="A323:C323"/>
    <mergeCell ref="A324:B324"/>
    <mergeCell ref="A325:B325"/>
    <mergeCell ref="A326:B326"/>
    <mergeCell ref="A312:C312"/>
    <mergeCell ref="A314:C314"/>
    <mergeCell ref="A315:C315"/>
    <mergeCell ref="A316:B316"/>
    <mergeCell ref="A317:B317"/>
    <mergeCell ref="A319:C319"/>
    <mergeCell ref="A299:B299"/>
    <mergeCell ref="A301:C301"/>
    <mergeCell ref="A302:C302"/>
    <mergeCell ref="A303:B303"/>
    <mergeCell ref="A304:B304"/>
    <mergeCell ref="A311:C311"/>
    <mergeCell ref="A292:B292"/>
    <mergeCell ref="A293:B293"/>
    <mergeCell ref="A294:B294"/>
    <mergeCell ref="A296:C296"/>
    <mergeCell ref="A297:C297"/>
    <mergeCell ref="A298:B298"/>
    <mergeCell ref="A286:B286"/>
    <mergeCell ref="A287:C287"/>
    <mergeCell ref="A288:C288"/>
    <mergeCell ref="A289:B289"/>
    <mergeCell ref="A290:B290"/>
    <mergeCell ref="A291:B291"/>
    <mergeCell ref="A279:B279"/>
    <mergeCell ref="A280:B280"/>
    <mergeCell ref="A281:B281"/>
    <mergeCell ref="A282:C282"/>
    <mergeCell ref="A283:C283"/>
    <mergeCell ref="A284:C284"/>
    <mergeCell ref="A272:B272"/>
    <mergeCell ref="A273:B273"/>
    <mergeCell ref="A275:C275"/>
    <mergeCell ref="A276:C276"/>
    <mergeCell ref="A277:B277"/>
    <mergeCell ref="A278:B278"/>
    <mergeCell ref="A262:B262"/>
    <mergeCell ref="A263:B263"/>
    <mergeCell ref="A267:C267"/>
    <mergeCell ref="A268:C268"/>
    <mergeCell ref="A270:C270"/>
    <mergeCell ref="A271:C271"/>
    <mergeCell ref="A256:B256"/>
    <mergeCell ref="A257:B257"/>
    <mergeCell ref="A258:B258"/>
    <mergeCell ref="A259:B259"/>
    <mergeCell ref="A260:B260"/>
    <mergeCell ref="A261:B261"/>
    <mergeCell ref="A249:C249"/>
    <mergeCell ref="A250:C250"/>
    <mergeCell ref="A251:B251"/>
    <mergeCell ref="A252:B252"/>
    <mergeCell ref="A254:C254"/>
    <mergeCell ref="A255:C255"/>
    <mergeCell ref="A243:C243"/>
    <mergeCell ref="A244:C244"/>
    <mergeCell ref="A245:B245"/>
    <mergeCell ref="A246:B246"/>
    <mergeCell ref="A247:B247"/>
    <mergeCell ref="A248:B248"/>
    <mergeCell ref="A236:B236"/>
    <mergeCell ref="A237:B237"/>
    <mergeCell ref="A239:C239"/>
    <mergeCell ref="A240:C240"/>
    <mergeCell ref="A241:B241"/>
    <mergeCell ref="A242:B242"/>
    <mergeCell ref="A229:C229"/>
    <mergeCell ref="A230:C230"/>
    <mergeCell ref="A232:C232"/>
    <mergeCell ref="A233:C233"/>
    <mergeCell ref="A234:B234"/>
    <mergeCell ref="A235:B235"/>
    <mergeCell ref="A218:B218"/>
    <mergeCell ref="A219:B219"/>
    <mergeCell ref="A220:B220"/>
    <mergeCell ref="A221:B221"/>
    <mergeCell ref="A222:B222"/>
    <mergeCell ref="A223:B223"/>
    <mergeCell ref="A212:C212"/>
    <mergeCell ref="A213:C213"/>
    <mergeCell ref="A214:C214"/>
    <mergeCell ref="A215:B215"/>
    <mergeCell ref="A216:B216"/>
    <mergeCell ref="A217:B217"/>
    <mergeCell ref="A204:B204"/>
    <mergeCell ref="A206:C206"/>
    <mergeCell ref="A207:C207"/>
    <mergeCell ref="A208:C208"/>
    <mergeCell ref="A209:B209"/>
    <mergeCell ref="A210:B210"/>
    <mergeCell ref="A197:C197"/>
    <mergeCell ref="A198:C198"/>
    <mergeCell ref="A200:B200"/>
    <mergeCell ref="A201:B201"/>
    <mergeCell ref="A202:B202"/>
    <mergeCell ref="A203:B203"/>
    <mergeCell ref="A185:C185"/>
    <mergeCell ref="A188:C188"/>
    <mergeCell ref="A193:C193"/>
    <mergeCell ref="A194:C194"/>
    <mergeCell ref="A195:C195"/>
    <mergeCell ref="A196:C196"/>
    <mergeCell ref="A179:C179"/>
    <mergeCell ref="A180:C180"/>
    <mergeCell ref="A181:C181"/>
    <mergeCell ref="A182:C182"/>
    <mergeCell ref="A183:C183"/>
    <mergeCell ref="A184:C184"/>
    <mergeCell ref="A172:C172"/>
    <mergeCell ref="A174:C174"/>
    <mergeCell ref="A175:C175"/>
    <mergeCell ref="A176:C176"/>
    <mergeCell ref="A177:C177"/>
    <mergeCell ref="A178:C178"/>
    <mergeCell ref="A2:C2"/>
    <mergeCell ref="A3:C3"/>
    <mergeCell ref="A124:C124"/>
    <mergeCell ref="A125:C125"/>
    <mergeCell ref="A166:C166"/>
    <mergeCell ref="A171:C171"/>
  </mergeCells>
  <pageMargins left="0.7" right="0.7" top="0.75" bottom="0.75" header="0.3" footer="0.3"/>
  <pageSetup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D2D95-0A2E-4EA2-A263-ABD60A1B9148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martinez</dc:creator>
  <cp:keywords/>
  <dc:description/>
  <cp:lastModifiedBy>Reinalda De Jesús Fontalvo Franco</cp:lastModifiedBy>
  <cp:revision/>
  <dcterms:created xsi:type="dcterms:W3CDTF">2025-01-10T19:31:01Z</dcterms:created>
  <dcterms:modified xsi:type="dcterms:W3CDTF">2026-07-01T19:46:45Z</dcterms:modified>
  <cp:category/>
  <cp:contentStatus/>
</cp:coreProperties>
</file>